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175" windowWidth="16605" windowHeight="2595" tabRatio="647" activeTab="0"/>
  </bookViews>
  <sheets>
    <sheet name="参加チーム" sheetId="1" r:id="rId1"/>
    <sheet name="レギュラーリーグ表" sheetId="2" r:id="rId2"/>
    <sheet name="ジュニアリーグ表" sheetId="3" r:id="rId3"/>
    <sheet name="全タイムスケジュール" sheetId="4" r:id="rId4"/>
    <sheet name="レギュラー　決勝トーナメント表" sheetId="5" r:id="rId5"/>
    <sheet name="座席配置" sheetId="6" r:id="rId6"/>
  </sheets>
  <definedNames>
    <definedName name="_xlnm.Print_Area" localSheetId="2">'ジュニアリーグ表'!$A$1:$AB$64</definedName>
    <definedName name="_xlnm.Print_Area" localSheetId="4">'レギュラー　決勝トーナメント表'!$A$1:$V$111</definedName>
    <definedName name="_xlnm.Print_Area" localSheetId="5">'座席配置'!$A$1:$BH$87</definedName>
  </definedNames>
  <calcPr fullCalcOnLoad="1"/>
</workbook>
</file>

<file path=xl/sharedStrings.xml><?xml version="1.0" encoding="utf-8"?>
<sst xmlns="http://schemas.openxmlformats.org/spreadsheetml/2006/main" count="873" uniqueCount="283">
  <si>
    <t>勝点</t>
  </si>
  <si>
    <t>順位</t>
  </si>
  <si>
    <t>-</t>
  </si>
  <si>
    <t>人数</t>
  </si>
  <si>
    <t>勝-分-敗</t>
  </si>
  <si>
    <t>時間</t>
  </si>
  <si>
    <t>対</t>
  </si>
  <si>
    <t>試合</t>
  </si>
  <si>
    <t>Bリーグ</t>
  </si>
  <si>
    <t>Ｃリーグ</t>
  </si>
  <si>
    <t>Ｄリーグ</t>
  </si>
  <si>
    <t>優　勝</t>
  </si>
  <si>
    <t>所　在　地</t>
  </si>
  <si>
    <t>　</t>
  </si>
  <si>
    <t>　</t>
  </si>
  <si>
    <t>　</t>
  </si>
  <si>
    <t>チーム名</t>
  </si>
  <si>
    <t xml:space="preserve"> </t>
  </si>
  <si>
    <t>チ　ー　ム</t>
  </si>
  <si>
    <t>Aリーグ</t>
  </si>
  <si>
    <t>　郡山市</t>
  </si>
  <si>
    <t>　福島市</t>
  </si>
  <si>
    <t>　須賀川ブルーインパルス</t>
  </si>
  <si>
    <t>　ドルフィンズ二葉</t>
  </si>
  <si>
    <t>No.</t>
  </si>
  <si>
    <t>-</t>
  </si>
  <si>
    <t>インターバル　５分</t>
  </si>
  <si>
    <t>閉会式</t>
  </si>
  <si>
    <t>（左側）　　　オフィシャル席から見て左右に整列　　　（右側）</t>
  </si>
  <si>
    <t>Ａ</t>
  </si>
  <si>
    <t>Ｂ</t>
  </si>
  <si>
    <t>Ａリーグ１位</t>
  </si>
  <si>
    <t>Ｂリーグ１位</t>
  </si>
  <si>
    <t>　キッズソルジャー</t>
  </si>
  <si>
    <t>　城西レッドウイングス</t>
  </si>
  <si>
    <t>予選リーグ</t>
  </si>
  <si>
    <t>　福島市</t>
  </si>
  <si>
    <t>No</t>
  </si>
  <si>
    <t>　白河市</t>
  </si>
  <si>
    <t>No</t>
  </si>
  <si>
    <t>チ　ー　ム</t>
  </si>
  <si>
    <t>　</t>
  </si>
  <si>
    <t>　</t>
  </si>
  <si>
    <t>J1</t>
  </si>
  <si>
    <t>　レギュラーの部　参加チーム一覧</t>
  </si>
  <si>
    <t>　レギュラーの部　予選リーグ表</t>
  </si>
  <si>
    <t>　ジュニアの部　予選リーグ表</t>
  </si>
  <si>
    <t>　レギュラーの部　決勝トーナメント</t>
  </si>
  <si>
    <t>優勝</t>
  </si>
  <si>
    <t>準優勝</t>
  </si>
  <si>
    <t>３位</t>
  </si>
  <si>
    <t>４位</t>
  </si>
  <si>
    <t>　Aコート（西側）　タイムスケジュール</t>
  </si>
  <si>
    <t>　Bコート（東側）　タイムスケジュール</t>
  </si>
  <si>
    <t>選手入場・整列</t>
  </si>
  <si>
    <t>開会式</t>
  </si>
  <si>
    <t>レギュラーの部　決勝トーナメント　準決勝戦</t>
  </si>
  <si>
    <t>レギュラーの部　決勝トーナメント　３位決定戦</t>
  </si>
  <si>
    <t>J2</t>
  </si>
  <si>
    <t>　新潟県新発田市</t>
  </si>
  <si>
    <t>　ツーリーフ</t>
  </si>
  <si>
    <t>　鳥川ライジングファルコン</t>
  </si>
  <si>
    <t>　Ａｏｉトップガン</t>
  </si>
  <si>
    <t>　会津若松市</t>
  </si>
  <si>
    <t>　新潟県新発田市</t>
  </si>
  <si>
    <t>Ｃ</t>
  </si>
  <si>
    <t>　鳥川トレルンジャー</t>
  </si>
  <si>
    <t>　ドルフィンズこえだ</t>
  </si>
  <si>
    <t>開場～アップ・練習（8:２０まで）</t>
  </si>
  <si>
    <t>開場～アップ・練習（8:２0まで）</t>
  </si>
  <si>
    <t>Ｂコートにてレギュラーの部　決勝トーナメント　３位決定戦</t>
  </si>
  <si>
    <t>Ｂコートにてレギュラーの部　決勝トーナメント　決勝戦</t>
  </si>
  <si>
    <t>　緑ヶ丘ドッジボールスポーツ少年団</t>
  </si>
  <si>
    <t>　原小ファイターズ</t>
  </si>
  <si>
    <t>　須賀川市</t>
  </si>
  <si>
    <t>　会津美里町</t>
  </si>
  <si>
    <t>　</t>
  </si>
  <si>
    <r>
      <t>　ジュニアの部　参加チーム一覧</t>
    </r>
    <r>
      <rPr>
        <sz val="12"/>
        <rFont val="HG丸ｺﾞｼｯｸM-PRO"/>
        <family val="3"/>
      </rPr>
      <t>（4年生以下８人制）</t>
    </r>
  </si>
  <si>
    <t>　新鶴ファイターズ</t>
  </si>
  <si>
    <t>監督会議（ロビーにて）</t>
  </si>
  <si>
    <t>レギュラーの部　決勝トーナメント　決勝戦（３セットマッチ）</t>
  </si>
  <si>
    <t>内</t>
  </si>
  <si>
    <t>外</t>
  </si>
  <si>
    <t>勝-分-敗</t>
  </si>
  <si>
    <t>勝点</t>
  </si>
  <si>
    <t>人数</t>
  </si>
  <si>
    <t>順位</t>
  </si>
  <si>
    <t>　混成チーム</t>
  </si>
  <si>
    <t>第9回会津若松葵ライオンズクラブ杯ドッジボール大会</t>
  </si>
  <si>
    <t>　門田パープルソウル</t>
  </si>
  <si>
    <t>　本宮ドッジボールスポーツ少年団</t>
  </si>
  <si>
    <t>　キングフューチャーズ</t>
  </si>
  <si>
    <t>　永盛ミュートス・キッズ</t>
  </si>
  <si>
    <t xml:space="preserve">　FUKUSHIMA　Be  Fly  </t>
  </si>
  <si>
    <t>　ヤマレンジャー</t>
  </si>
  <si>
    <t>　鶴城ファイターズ</t>
  </si>
  <si>
    <t>　ＫＥＮＯＨホワイトエンジェルス</t>
  </si>
  <si>
    <t>　茨城県水戸市</t>
  </si>
  <si>
    <t>　本宮市</t>
  </si>
  <si>
    <t>　宮城県仙台市（前年度２位）</t>
  </si>
  <si>
    <t>　福島市（前年度優勝）</t>
  </si>
  <si>
    <t>　喜多方市</t>
  </si>
  <si>
    <t>　新潟県</t>
  </si>
  <si>
    <t>　ツーリーフＪｒ</t>
  </si>
  <si>
    <t>J3</t>
  </si>
  <si>
    <t>J4</t>
  </si>
  <si>
    <t>J5</t>
  </si>
  <si>
    <t>J6</t>
  </si>
  <si>
    <t>J7</t>
  </si>
  <si>
    <t>J8</t>
  </si>
  <si>
    <t>Ｊ９</t>
  </si>
  <si>
    <t>J10</t>
  </si>
  <si>
    <t>　モンパーキッズ</t>
  </si>
  <si>
    <t>　本宮ドッジボールスポーツ少年団Ｊｒ</t>
  </si>
  <si>
    <t>　キングフューチャーズＪｒ</t>
  </si>
  <si>
    <t>　ブルースターキングジュニア</t>
  </si>
  <si>
    <t>　新鶴ファイターズジュニア</t>
  </si>
  <si>
    <t>　Ｌｉｏｎ　ＫＩＤＳ</t>
  </si>
  <si>
    <t>　茨城県水戸市</t>
  </si>
  <si>
    <t>　福島県（前年度３位）</t>
  </si>
  <si>
    <t>第９回会津若松葵ライオンズクラブ杯</t>
  </si>
  <si>
    <t>Ｅ</t>
  </si>
  <si>
    <t>Ｆ</t>
  </si>
  <si>
    <t>J2</t>
  </si>
  <si>
    <t>J9</t>
  </si>
  <si>
    <t>　</t>
  </si>
  <si>
    <t>　　☆決勝戦のみ３セットマッチ　　　</t>
  </si>
  <si>
    <t>Ｄリーグ３位</t>
  </si>
  <si>
    <t>Ｂリーグ５位</t>
  </si>
  <si>
    <t xml:space="preserve"> </t>
  </si>
  <si>
    <t>Ｃリーグ２位</t>
  </si>
  <si>
    <t>Ａリーグ４位</t>
  </si>
  <si>
    <t>Ｂリーグ２位</t>
  </si>
  <si>
    <t>Ｄリーグ４位</t>
  </si>
  <si>
    <t>Ａリーグ３位</t>
  </si>
  <si>
    <t>Ｃリーグ５位</t>
  </si>
  <si>
    <t>Ｄリーグ１位</t>
  </si>
  <si>
    <t>３　位</t>
  </si>
  <si>
    <t>Ｃリーグ１位</t>
  </si>
  <si>
    <t>Ｂリーグ３位</t>
  </si>
  <si>
    <t>Ｄリーグ５位</t>
  </si>
  <si>
    <t>Ａリーグ２位</t>
  </si>
  <si>
    <t>Ｃリーグ４位</t>
  </si>
  <si>
    <t>Ｄリーグ２位</t>
  </si>
  <si>
    <t>Ｂリーグ４位</t>
  </si>
  <si>
    <t>Ｃリーグ３位</t>
  </si>
  <si>
    <t>Ａリーグ５位</t>
  </si>
  <si>
    <t>ジュニアの部　決勝戦</t>
  </si>
  <si>
    <t>　Ｂコートにてジュニアの部　決勝戦</t>
  </si>
  <si>
    <t>　城北ジェイソンズＤＢＴ</t>
  </si>
  <si>
    <t>　ＶＩＯＬＥＴ　ＦＩＧＨＴＥＲＳ</t>
  </si>
  <si>
    <t>Ｊ</t>
  </si>
  <si>
    <t>Ｊ</t>
  </si>
  <si>
    <t>第9回会津若松葵ライオンズクラブ杯</t>
  </si>
  <si>
    <t>Ｅリーグ</t>
  </si>
  <si>
    <t>Ｆリーグ</t>
  </si>
  <si>
    <t>J3</t>
  </si>
  <si>
    <t>J4</t>
  </si>
  <si>
    <t>J5</t>
  </si>
  <si>
    <t>J7</t>
  </si>
  <si>
    <t>J8</t>
  </si>
  <si>
    <t>J9</t>
  </si>
  <si>
    <t>J10</t>
  </si>
  <si>
    <t>J6</t>
  </si>
  <si>
    <t>Ａ33</t>
  </si>
  <si>
    <t>Ａ34</t>
  </si>
  <si>
    <t>Ａ３5</t>
  </si>
  <si>
    <t>Ａ36</t>
  </si>
  <si>
    <t>Ａ37</t>
  </si>
  <si>
    <t>Ａ38</t>
  </si>
  <si>
    <t>Ａ39</t>
  </si>
  <si>
    <t>Ａ40</t>
  </si>
  <si>
    <t>Ｊ</t>
  </si>
  <si>
    <t>Ｂ34</t>
  </si>
  <si>
    <t>Ｂ35</t>
  </si>
  <si>
    <t>Ｂ36</t>
  </si>
  <si>
    <t>Ｂ3３</t>
  </si>
  <si>
    <t>Ｂ３７</t>
  </si>
  <si>
    <t>Ｂ３８</t>
  </si>
  <si>
    <t>Ｂ39</t>
  </si>
  <si>
    <t>Ｂ40</t>
  </si>
  <si>
    <t>Ａ42</t>
  </si>
  <si>
    <t>Ｂ42</t>
  </si>
  <si>
    <t>Ｂ43</t>
  </si>
  <si>
    <t>Ｂ44</t>
  </si>
  <si>
    <t>　ジュニアの部　順位決定戦</t>
  </si>
  <si>
    <t>Ｂ３１　９位決定戦　　Ｅリーグ５位　ｖｓ　Ｆリーグ５位</t>
  </si>
  <si>
    <t>Ａ３１　７位決定戦　　Ｅリーグ４位　ｖｓ　Ｆリーグ４位</t>
  </si>
  <si>
    <t>Ｂ３２　５位決定戦　　Ｅリーグ３位　ｖｓ　Ｆリーグ３位</t>
  </si>
  <si>
    <t>Ａ３２　３位決定戦　　Ｅリーグ２位　ｖｓ　Ｆリーグ２位</t>
  </si>
  <si>
    <t>Ｂ４１　優勝決定戦　　Ｅリーグ１位　ｖｓ　Ｆリーグ１位</t>
  </si>
  <si>
    <t>Ｄ</t>
  </si>
  <si>
    <t>　白二ビクトリー・ジュニア</t>
  </si>
  <si>
    <t>休憩（３０分）</t>
  </si>
  <si>
    <t>チーム・団体座席配置</t>
  </si>
  <si>
    <t>【 最前列の席は応援用です。荷物を置かないで、空けておいて下さい】</t>
  </si>
  <si>
    <t>西</t>
  </si>
  <si>
    <t>　</t>
  </si>
  <si>
    <t>階段　　　　　　（非常口）</t>
  </si>
  <si>
    <t xml:space="preserve"> </t>
  </si>
  <si>
    <t>ブルイン</t>
  </si>
  <si>
    <t>ツーリーフ</t>
  </si>
  <si>
    <t>城北</t>
  </si>
  <si>
    <t>ＫＥＮＯＨ</t>
  </si>
  <si>
    <t>門　田</t>
  </si>
  <si>
    <t>Ａｏｉ</t>
  </si>
  <si>
    <t>階段　　（非常口）</t>
  </si>
  <si>
    <t>鳥
川</t>
  </si>
  <si>
    <t>Aコート（西側）</t>
  </si>
  <si>
    <t>鶴城</t>
  </si>
  <si>
    <t>ヤマ</t>
  </si>
  <si>
    <t>Ｂｅ　Ｆｌｙ</t>
  </si>
  <si>
    <t>キング</t>
  </si>
  <si>
    <t>南</t>
  </si>
  <si>
    <t>本　宮</t>
  </si>
  <si>
    <t>北</t>
  </si>
  <si>
    <t>ドルフィンズ　</t>
  </si>
  <si>
    <t>原　小</t>
  </si>
  <si>
    <t>Ｂコート（東側）</t>
  </si>
  <si>
    <t>緑
ヶ
丘
・
ブ
ル
キ
ン</t>
  </si>
  <si>
    <t>白二</t>
  </si>
  <si>
    <t>　</t>
  </si>
  <si>
    <t>エレベーター</t>
  </si>
  <si>
    <t>バイオレット</t>
  </si>
  <si>
    <t>城西</t>
  </si>
  <si>
    <t>ｿﾙｼﾞｬｰ</t>
  </si>
  <si>
    <t>新　鶴</t>
  </si>
  <si>
    <t>永盛</t>
  </si>
  <si>
    <t>東</t>
  </si>
  <si>
    <t>　</t>
  </si>
  <si>
    <t xml:space="preserve"> </t>
  </si>
  <si>
    <t>　モンパーキッズ</t>
  </si>
  <si>
    <t>　Lion KIDS</t>
  </si>
  <si>
    <t>　ツーリーフＪｒ</t>
  </si>
  <si>
    <t>　白二ビクトリー・ジュニア</t>
  </si>
  <si>
    <t>　ドルフィンズ二葉</t>
  </si>
  <si>
    <t>　ジェイソンズＤＢＴ</t>
  </si>
  <si>
    <t xml:space="preserve">　FUKUSHIMA　Be  Fly  </t>
  </si>
  <si>
    <t>　鶴城ファイターズ</t>
  </si>
  <si>
    <t>　キッズソルジャー</t>
  </si>
  <si>
    <t>　FUKUSHIMA Be Fly　</t>
  </si>
  <si>
    <t>　城西レッドウイングス</t>
  </si>
  <si>
    <t>　鳥川ライジングファイルコン</t>
  </si>
  <si>
    <t>　ヤマレンジャー</t>
  </si>
  <si>
    <t>　本宮ドッジボールスポーツ少年団</t>
  </si>
  <si>
    <t>　門田パープルソウル</t>
  </si>
  <si>
    <t>　ツーリーフ</t>
  </si>
  <si>
    <t>　ヤマレンジャー</t>
  </si>
  <si>
    <t>　KENOHホワイトエンジェルス</t>
  </si>
  <si>
    <t>　城北ジェイソンズDBT</t>
  </si>
  <si>
    <t>　ツーリーフ</t>
  </si>
  <si>
    <t>　キングフューチャーズ</t>
  </si>
  <si>
    <t>　バイオレットファイターズ</t>
  </si>
  <si>
    <t>　新鶴ファイターズ　</t>
  </si>
  <si>
    <t>　Ａｏｉトップガン　</t>
  </si>
  <si>
    <t>　キングフューチャーズ</t>
  </si>
  <si>
    <t>　バイオレットファイターズ　</t>
  </si>
  <si>
    <t>1位</t>
  </si>
  <si>
    <t>2位</t>
  </si>
  <si>
    <t>3位</t>
  </si>
  <si>
    <t>4位</t>
  </si>
  <si>
    <t>5位</t>
  </si>
  <si>
    <t>6位</t>
  </si>
  <si>
    <t>7位</t>
  </si>
  <si>
    <t>8位</t>
  </si>
  <si>
    <t>9位</t>
  </si>
  <si>
    <t>モンパーキッズ</t>
  </si>
  <si>
    <t>ブルースターキングJr</t>
  </si>
  <si>
    <t>Lion　Kids</t>
  </si>
  <si>
    <t>本宮スポーツ少年団Jr</t>
  </si>
  <si>
    <t>白二ビクトリージュニア</t>
  </si>
  <si>
    <t>　永盛ミュートス・キッズ</t>
  </si>
  <si>
    <t>10位</t>
  </si>
  <si>
    <t>キングフューチャーズＪｒ</t>
  </si>
  <si>
    <t>ドルフィンズこえだ</t>
  </si>
  <si>
    <t xml:space="preserve">　FUKUSHIMA　Be  Fly  </t>
  </si>
  <si>
    <t>　ドルフィンズ二葉</t>
  </si>
  <si>
    <t>鳥川トレルンジャー</t>
  </si>
  <si>
    <t>ツーリーフＪｒ</t>
  </si>
  <si>
    <t>バイオレットファイターズ</t>
  </si>
  <si>
    <t>キッズソルジャー</t>
  </si>
  <si>
    <t>ドルフィンズ二葉</t>
  </si>
  <si>
    <t>原小ファイターズ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</si>
</sst>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</numFmts>
  <fonts count="8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HG丸ｺﾞｼｯｸM-PRO"/>
      <family val="3"/>
    </font>
    <font>
      <sz val="16"/>
      <name val="HG丸ｺﾞｼｯｸM-PRO"/>
      <family val="3"/>
    </font>
    <font>
      <sz val="12"/>
      <name val="ＭＳ Ｐゴシック"/>
      <family val="3"/>
    </font>
    <font>
      <sz val="18"/>
      <name val="HG丸ｺﾞｼｯｸM-PRO"/>
      <family val="3"/>
    </font>
    <font>
      <sz val="18"/>
      <name val="ＭＳ Ｐゴシック"/>
      <family val="3"/>
    </font>
    <font>
      <sz val="22"/>
      <name val="HG丸ｺﾞｼｯｸM-PRO"/>
      <family val="3"/>
    </font>
    <font>
      <sz val="22"/>
      <name val="ＭＳ Ｐゴシック"/>
      <family val="3"/>
    </font>
    <font>
      <sz val="14"/>
      <name val="HG丸ｺﾞｼｯｸM-PRO"/>
      <family val="3"/>
    </font>
    <font>
      <b/>
      <sz val="16"/>
      <name val="HG丸ｺﾞｼｯｸM-PRO"/>
      <family val="3"/>
    </font>
    <font>
      <sz val="20"/>
      <name val="HG丸ｺﾞｼｯｸM-PRO"/>
      <family val="3"/>
    </font>
    <font>
      <sz val="12"/>
      <name val="HG丸ｺﾞｼｯｸM-PRO"/>
      <family val="3"/>
    </font>
    <font>
      <sz val="10"/>
      <name val="HG丸ｺﾞｼｯｸM-PRO"/>
      <family val="3"/>
    </font>
    <font>
      <sz val="9"/>
      <name val="HG丸ｺﾞｼｯｸM-PRO"/>
      <family val="3"/>
    </font>
    <font>
      <sz val="8"/>
      <name val="HG丸ｺﾞｼｯｸM-PRO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sz val="26"/>
      <name val="HG丸ｺﾞｼｯｸM-PRO"/>
      <family val="3"/>
    </font>
    <font>
      <sz val="28"/>
      <name val="HG丸ｺﾞｼｯｸM-PRO"/>
      <family val="3"/>
    </font>
    <font>
      <sz val="28"/>
      <name val="ＭＳ Ｐゴシック"/>
      <family val="3"/>
    </font>
    <font>
      <sz val="36"/>
      <name val="HG丸ｺﾞｼｯｸM-PRO"/>
      <family val="3"/>
    </font>
    <font>
      <sz val="36"/>
      <name val="ＭＳ Ｐゴシック"/>
      <family val="3"/>
    </font>
    <font>
      <sz val="16"/>
      <name val="ＭＳ Ｐゴシック"/>
      <family val="3"/>
    </font>
    <font>
      <sz val="12"/>
      <color indexed="10"/>
      <name val="HG丸ｺﾞｼｯｸM-PRO"/>
      <family val="3"/>
    </font>
    <font>
      <sz val="12"/>
      <color indexed="10"/>
      <name val="ＭＳ Ｐゴシック"/>
      <family val="3"/>
    </font>
    <font>
      <sz val="11"/>
      <color indexed="10"/>
      <name val="HG丸ｺﾞｼｯｸM-PRO"/>
      <family val="3"/>
    </font>
    <font>
      <sz val="24"/>
      <name val="HG丸ｺﾞｼｯｸM-PRO"/>
      <family val="3"/>
    </font>
    <font>
      <b/>
      <sz val="14"/>
      <name val="HG丸ｺﾞｼｯｸM-PRO"/>
      <family val="3"/>
    </font>
    <font>
      <b/>
      <sz val="18"/>
      <name val="HG丸ｺﾞｼｯｸM-PRO"/>
      <family val="3"/>
    </font>
    <font>
      <sz val="10"/>
      <name val="ＭＳ Ｐゴシック"/>
      <family val="3"/>
    </font>
    <font>
      <sz val="4"/>
      <name val="HG丸ｺﾞｼｯｸM-PRO"/>
      <family val="3"/>
    </font>
    <font>
      <sz val="6"/>
      <name val="HG丸ｺﾞｼｯｸM-PRO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9"/>
      <name val="HG丸ｺﾞｼｯｸM-PRO"/>
      <family val="3"/>
    </font>
    <font>
      <sz val="9"/>
      <color indexed="9"/>
      <name val="HG丸ｺﾞｼｯｸM-PRO"/>
      <family val="3"/>
    </font>
    <font>
      <sz val="12"/>
      <color indexed="9"/>
      <name val="HG丸ｺﾞｼｯｸM-PRO"/>
      <family val="3"/>
    </font>
    <font>
      <sz val="16"/>
      <color indexed="10"/>
      <name val="HG丸ｺﾞｼｯｸM-PRO"/>
      <family val="3"/>
    </font>
    <font>
      <sz val="12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0"/>
      <name val="HG丸ｺﾞｼｯｸM-PRO"/>
      <family val="3"/>
    </font>
    <font>
      <sz val="9"/>
      <color theme="0"/>
      <name val="HG丸ｺﾞｼｯｸM-PRO"/>
      <family val="3"/>
    </font>
    <font>
      <sz val="12"/>
      <color theme="0"/>
      <name val="HG丸ｺﾞｼｯｸM-PRO"/>
      <family val="3"/>
    </font>
    <font>
      <sz val="16"/>
      <color rgb="FFFF0000"/>
      <name val="HG丸ｺﾞｼｯｸM-PRO"/>
      <family val="3"/>
    </font>
    <font>
      <sz val="12"/>
      <color theme="1"/>
      <name val="HG丸ｺﾞｼｯｸM-PRO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n"/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 style="thin"/>
      <right>
        <color indexed="63"/>
      </right>
      <top style="thick">
        <color rgb="FFFF0000"/>
      </top>
      <bottom>
        <color indexed="63"/>
      </bottom>
    </border>
    <border>
      <left style="thick">
        <color rgb="FFFF0000"/>
      </left>
      <right style="thin"/>
      <top style="thick">
        <color rgb="FFFF0000"/>
      </top>
      <bottom>
        <color indexed="63"/>
      </bottom>
    </border>
    <border>
      <left style="thick">
        <color rgb="FFFF0000"/>
      </left>
      <right style="thin"/>
      <top>
        <color indexed="63"/>
      </top>
      <bottom>
        <color indexed="63"/>
      </bottom>
    </border>
    <border>
      <left style="thick">
        <color rgb="FFFF0000"/>
      </left>
      <right style="thin"/>
      <top>
        <color indexed="63"/>
      </top>
      <bottom style="thick">
        <color rgb="FFFF0000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5" borderId="1" applyNumberFormat="0" applyAlignment="0" applyProtection="0"/>
    <xf numFmtId="0" fontId="62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63" fillId="0" borderId="3" applyNumberFormat="0" applyFill="0" applyAlignment="0" applyProtection="0"/>
    <xf numFmtId="0" fontId="64" fillId="28" borderId="0" applyNumberFormat="0" applyBorder="0" applyAlignment="0" applyProtection="0"/>
    <xf numFmtId="0" fontId="65" fillId="29" borderId="4" applyNumberFormat="0" applyAlignment="0" applyProtection="0"/>
    <xf numFmtId="0" fontId="6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29" borderId="9" applyNumberFormat="0" applyAlignment="0" applyProtection="0"/>
    <xf numFmtId="0" fontId="7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3" fillId="30" borderId="4" applyNumberFormat="0" applyAlignment="0" applyProtection="0"/>
    <xf numFmtId="0" fontId="3" fillId="0" borderId="0" applyNumberFormat="0" applyFill="0" applyBorder="0" applyAlignment="0" applyProtection="0"/>
    <xf numFmtId="0" fontId="74" fillId="31" borderId="0" applyNumberFormat="0" applyBorder="0" applyAlignment="0" applyProtection="0"/>
  </cellStyleXfs>
  <cellXfs count="404">
    <xf numFmtId="0" fontId="0" fillId="0" borderId="0" xfId="0" applyAlignment="1">
      <alignment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1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 quotePrefix="1">
      <alignment horizontal="center"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5" fillId="0" borderId="0" xfId="0" applyFont="1" applyBorder="1" applyAlignment="1" applyProtection="1">
      <alignment vertical="center" wrapText="1"/>
      <protection/>
    </xf>
    <xf numFmtId="0" fontId="4" fillId="0" borderId="12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 wrapText="1"/>
      <protection/>
    </xf>
    <xf numFmtId="0" fontId="7" fillId="0" borderId="0" xfId="0" applyFont="1" applyAlignment="1" applyProtection="1">
      <alignment vertical="center"/>
      <protection/>
    </xf>
    <xf numFmtId="0" fontId="8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 applyProtection="1">
      <alignment vertical="center" wrapText="1"/>
      <protection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 applyProtection="1">
      <alignment vertical="center" wrapText="1"/>
      <protection/>
    </xf>
    <xf numFmtId="0" fontId="4" fillId="0" borderId="0" xfId="0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 applyBorder="1" applyAlignment="1">
      <alignment horizontal="left" vertical="center"/>
    </xf>
    <xf numFmtId="0" fontId="15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7" fillId="0" borderId="0" xfId="0" applyFont="1" applyAlignment="1">
      <alignment vertical="center"/>
    </xf>
    <xf numFmtId="20" fontId="16" fillId="0" borderId="0" xfId="0" applyNumberFormat="1" applyFont="1" applyBorder="1" applyAlignment="1">
      <alignment horizontal="left" vertical="center"/>
    </xf>
    <xf numFmtId="0" fontId="11" fillId="0" borderId="12" xfId="0" applyFont="1" applyBorder="1" applyAlignment="1">
      <alignment vertical="center"/>
    </xf>
    <xf numFmtId="0" fontId="11" fillId="0" borderId="12" xfId="0" applyFont="1" applyBorder="1" applyAlignment="1" applyProtection="1">
      <alignment horizontal="center" vertical="center"/>
      <protection/>
    </xf>
    <xf numFmtId="0" fontId="11" fillId="0" borderId="14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6" xfId="0" applyFont="1" applyBorder="1" applyAlignment="1" applyProtection="1">
      <alignment horizontal="center" vertical="center"/>
      <protection/>
    </xf>
    <xf numFmtId="0" fontId="11" fillId="0" borderId="17" xfId="0" applyFont="1" applyBorder="1" applyAlignment="1" applyProtection="1">
      <alignment horizontal="center" vertical="center"/>
      <protection/>
    </xf>
    <xf numFmtId="0" fontId="11" fillId="0" borderId="18" xfId="0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 quotePrefix="1">
      <alignment horizontal="center" vertical="center" wrapText="1"/>
      <protection/>
    </xf>
    <xf numFmtId="0" fontId="18" fillId="0" borderId="0" xfId="0" applyFont="1" applyBorder="1" applyAlignment="1">
      <alignment vertical="center"/>
    </xf>
    <xf numFmtId="0" fontId="14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 applyProtection="1">
      <alignment horizontal="distributed" vertical="center"/>
      <protection/>
    </xf>
    <xf numFmtId="0" fontId="23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0" fillId="0" borderId="13" xfId="0" applyBorder="1" applyAlignment="1">
      <alignment vertical="center"/>
    </xf>
    <xf numFmtId="0" fontId="11" fillId="0" borderId="12" xfId="0" applyFont="1" applyFill="1" applyBorder="1" applyAlignment="1">
      <alignment vertical="center"/>
    </xf>
    <xf numFmtId="0" fontId="14" fillId="0" borderId="13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13" fillId="0" borderId="0" xfId="0" applyFont="1" applyBorder="1" applyAlignment="1" applyProtection="1">
      <alignment vertical="center"/>
      <protection/>
    </xf>
    <xf numFmtId="0" fontId="19" fillId="0" borderId="0" xfId="0" applyFont="1" applyAlignment="1">
      <alignment vertical="center"/>
    </xf>
    <xf numFmtId="0" fontId="13" fillId="0" borderId="0" xfId="0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19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16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4" fillId="0" borderId="12" xfId="0" applyFont="1" applyFill="1" applyBorder="1" applyAlignment="1">
      <alignment horizontal="left" vertical="center"/>
    </xf>
    <xf numFmtId="0" fontId="14" fillId="0" borderId="12" xfId="0" applyFont="1" applyFill="1" applyBorder="1" applyAlignment="1">
      <alignment horizontal="right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15" xfId="0" applyFont="1" applyBorder="1" applyAlignment="1">
      <alignment horizontal="left" vertical="center"/>
    </xf>
    <xf numFmtId="0" fontId="14" fillId="0" borderId="19" xfId="0" applyFont="1" applyBorder="1" applyAlignment="1">
      <alignment horizontal="left" vertical="center"/>
    </xf>
    <xf numFmtId="0" fontId="14" fillId="0" borderId="19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Fill="1" applyBorder="1" applyAlignment="1">
      <alignment vertical="center"/>
    </xf>
    <xf numFmtId="0" fontId="14" fillId="0" borderId="12" xfId="0" applyFont="1" applyBorder="1" applyAlignment="1">
      <alignment vertical="center"/>
    </xf>
    <xf numFmtId="20" fontId="14" fillId="0" borderId="12" xfId="0" applyNumberFormat="1" applyFont="1" applyFill="1" applyBorder="1" applyAlignment="1">
      <alignment vertical="center"/>
    </xf>
    <xf numFmtId="20" fontId="14" fillId="0" borderId="12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0" fontId="5" fillId="0" borderId="2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19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 textRotation="255"/>
    </xf>
    <xf numFmtId="0" fontId="5" fillId="0" borderId="18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textRotation="255"/>
    </xf>
    <xf numFmtId="0" fontId="25" fillId="0" borderId="0" xfId="0" applyFont="1" applyBorder="1" applyAlignment="1">
      <alignment vertical="center" textRotation="255"/>
    </xf>
    <xf numFmtId="0" fontId="27" fillId="0" borderId="19" xfId="0" applyFont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20" fontId="26" fillId="0" borderId="0" xfId="0" applyNumberFormat="1" applyFont="1" applyBorder="1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21" xfId="0" applyFont="1" applyFill="1" applyBorder="1" applyAlignment="1">
      <alignment vertical="center"/>
    </xf>
    <xf numFmtId="0" fontId="14" fillId="0" borderId="19" xfId="0" applyFont="1" applyFill="1" applyBorder="1" applyAlignment="1">
      <alignment vertical="center"/>
    </xf>
    <xf numFmtId="20" fontId="14" fillId="0" borderId="19" xfId="0" applyNumberFormat="1" applyFont="1" applyBorder="1" applyAlignment="1">
      <alignment vertical="center"/>
    </xf>
    <xf numFmtId="0" fontId="28" fillId="0" borderId="0" xfId="0" applyFont="1" applyAlignment="1" applyProtection="1">
      <alignment vertical="center"/>
      <protection/>
    </xf>
    <xf numFmtId="20" fontId="75" fillId="0" borderId="0" xfId="0" applyNumberFormat="1" applyFont="1" applyAlignment="1" applyProtection="1">
      <alignment vertical="center"/>
      <protection/>
    </xf>
    <xf numFmtId="0" fontId="75" fillId="0" borderId="0" xfId="0" applyFont="1" applyAlignment="1">
      <alignment vertical="center"/>
    </xf>
    <xf numFmtId="20" fontId="75" fillId="0" borderId="0" xfId="0" applyNumberFormat="1" applyFont="1" applyAlignment="1">
      <alignment vertical="center"/>
    </xf>
    <xf numFmtId="0" fontId="75" fillId="0" borderId="0" xfId="0" applyFont="1" applyFill="1" applyAlignment="1">
      <alignment vertical="center"/>
    </xf>
    <xf numFmtId="20" fontId="75" fillId="0" borderId="0" xfId="0" applyNumberFormat="1" applyFont="1" applyFill="1" applyAlignment="1" applyProtection="1">
      <alignment vertical="center"/>
      <protection/>
    </xf>
    <xf numFmtId="21" fontId="75" fillId="0" borderId="0" xfId="0" applyNumberFormat="1" applyFont="1" applyFill="1" applyAlignment="1">
      <alignment vertical="center"/>
    </xf>
    <xf numFmtId="0" fontId="76" fillId="0" borderId="0" xfId="0" applyFont="1" applyFill="1" applyAlignment="1">
      <alignment vertical="center"/>
    </xf>
    <xf numFmtId="0" fontId="77" fillId="0" borderId="0" xfId="0" applyFont="1" applyFill="1" applyBorder="1" applyAlignment="1">
      <alignment horizontal="left" vertical="center"/>
    </xf>
    <xf numFmtId="0" fontId="0" fillId="0" borderId="20" xfId="0" applyBorder="1" applyAlignment="1">
      <alignment vertical="center"/>
    </xf>
    <xf numFmtId="0" fontId="13" fillId="0" borderId="20" xfId="0" applyFont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3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20" fontId="14" fillId="0" borderId="0" xfId="0" applyNumberFormat="1" applyFont="1" applyFill="1" applyBorder="1" applyAlignment="1">
      <alignment vertical="center" wrapText="1"/>
    </xf>
    <xf numFmtId="20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1" xfId="0" applyFont="1" applyBorder="1" applyAlignment="1">
      <alignment vertical="center"/>
    </xf>
    <xf numFmtId="0" fontId="23" fillId="0" borderId="0" xfId="0" applyFont="1" applyBorder="1" applyAlignment="1" applyProtection="1">
      <alignment vertical="center"/>
      <protection/>
    </xf>
    <xf numFmtId="0" fontId="5" fillId="0" borderId="18" xfId="0" applyFont="1" applyBorder="1" applyAlignment="1">
      <alignment horizontal="center" vertical="center"/>
    </xf>
    <xf numFmtId="0" fontId="9" fillId="0" borderId="0" xfId="0" applyFont="1" applyBorder="1" applyAlignment="1" applyProtection="1">
      <alignment vertical="center"/>
      <protection/>
    </xf>
    <xf numFmtId="0" fontId="14" fillId="0" borderId="0" xfId="0" applyFont="1" applyAlignment="1">
      <alignment horizontal="left" vertical="center"/>
    </xf>
    <xf numFmtId="0" fontId="25" fillId="0" borderId="16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right" vertical="center"/>
    </xf>
    <xf numFmtId="0" fontId="5" fillId="0" borderId="21" xfId="0" applyFont="1" applyBorder="1" applyAlignment="1">
      <alignment horizontal="right" vertical="center"/>
    </xf>
    <xf numFmtId="0" fontId="5" fillId="0" borderId="13" xfId="0" applyFont="1" applyBorder="1" applyAlignment="1">
      <alignment vertical="center" textRotation="255"/>
    </xf>
    <xf numFmtId="0" fontId="25" fillId="0" borderId="21" xfId="0" applyFont="1" applyBorder="1" applyAlignment="1">
      <alignment vertical="center" textRotation="255"/>
    </xf>
    <xf numFmtId="0" fontId="25" fillId="0" borderId="21" xfId="0" applyFont="1" applyBorder="1" applyAlignment="1">
      <alignment vertical="center"/>
    </xf>
    <xf numFmtId="0" fontId="5" fillId="0" borderId="13" xfId="0" applyFont="1" applyBorder="1" applyAlignment="1">
      <alignment horizontal="center" vertical="center" textRotation="255"/>
    </xf>
    <xf numFmtId="0" fontId="5" fillId="0" borderId="21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Fill="1" applyAlignment="1">
      <alignment vertical="center"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6" fillId="0" borderId="22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textRotation="90"/>
    </xf>
    <xf numFmtId="0" fontId="6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4" fillId="0" borderId="23" xfId="0" applyFont="1" applyBorder="1" applyAlignment="1">
      <alignment horizontal="center" vertical="center"/>
    </xf>
    <xf numFmtId="0" fontId="33" fillId="0" borderId="23" xfId="0" applyFont="1" applyBorder="1" applyAlignment="1">
      <alignment horizontal="center" vertical="center"/>
    </xf>
    <xf numFmtId="0" fontId="34" fillId="0" borderId="24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textRotation="90"/>
    </xf>
    <xf numFmtId="0" fontId="4" fillId="0" borderId="1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33" fillId="0" borderId="25" xfId="0" applyFont="1" applyBorder="1" applyAlignment="1">
      <alignment horizontal="center" vertical="center"/>
    </xf>
    <xf numFmtId="0" fontId="33" fillId="0" borderId="26" xfId="0" applyFont="1" applyBorder="1" applyAlignment="1">
      <alignment horizontal="center" vertical="center"/>
    </xf>
    <xf numFmtId="0" fontId="33" fillId="0" borderId="2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 textRotation="90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textRotation="255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33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textRotation="90" shrinkToFit="1"/>
    </xf>
    <xf numFmtId="0" fontId="18" fillId="0" borderId="0" xfId="0" applyFont="1" applyBorder="1" applyAlignment="1">
      <alignment horizontal="center" vertical="center"/>
    </xf>
    <xf numFmtId="0" fontId="30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 quotePrefix="1">
      <alignment horizontal="center" vertical="center" wrapText="1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 wrapText="1"/>
      <protection/>
    </xf>
    <xf numFmtId="0" fontId="5" fillId="0" borderId="0" xfId="0" applyFont="1" applyAlignment="1" applyProtection="1">
      <alignment horizontal="left" vertical="center"/>
      <protection/>
    </xf>
    <xf numFmtId="0" fontId="78" fillId="0" borderId="36" xfId="0" applyFont="1" applyBorder="1" applyAlignment="1">
      <alignment horizontal="center" vertical="center"/>
    </xf>
    <xf numFmtId="0" fontId="78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37" xfId="0" applyFont="1" applyBorder="1" applyAlignment="1">
      <alignment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right" vertical="center"/>
    </xf>
    <xf numFmtId="0" fontId="5" fillId="0" borderId="40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left" vertical="center"/>
    </xf>
    <xf numFmtId="0" fontId="5" fillId="0" borderId="39" xfId="0" applyFont="1" applyBorder="1" applyAlignment="1">
      <alignment horizontal="left" vertical="center"/>
    </xf>
    <xf numFmtId="0" fontId="5" fillId="0" borderId="0" xfId="0" applyFont="1" applyAlignment="1" applyProtection="1">
      <alignment horizontal="right" vertical="center"/>
      <protection/>
    </xf>
    <xf numFmtId="0" fontId="5" fillId="0" borderId="13" xfId="0" applyFont="1" applyBorder="1" applyAlignment="1">
      <alignment horizontal="left" vertical="center"/>
    </xf>
    <xf numFmtId="179" fontId="14" fillId="0" borderId="12" xfId="0" applyNumberFormat="1" applyFont="1" applyFill="1" applyBorder="1" applyAlignment="1">
      <alignment horizontal="center" vertical="center"/>
    </xf>
    <xf numFmtId="179" fontId="79" fillId="0" borderId="12" xfId="0" applyNumberFormat="1" applyFont="1" applyFill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1" xfId="0" applyFont="1" applyBorder="1" applyAlignment="1">
      <alignment horizontal="right" vertical="center"/>
    </xf>
    <xf numFmtId="0" fontId="5" fillId="0" borderId="42" xfId="0" applyFont="1" applyBorder="1" applyAlignment="1">
      <alignment horizontal="left" vertical="center"/>
    </xf>
    <xf numFmtId="0" fontId="5" fillId="0" borderId="38" xfId="0" applyFont="1" applyBorder="1" applyAlignment="1">
      <alignment vertical="center"/>
    </xf>
    <xf numFmtId="0" fontId="25" fillId="0" borderId="0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5" fillId="0" borderId="38" xfId="0" applyFont="1" applyBorder="1" applyAlignment="1">
      <alignment vertical="center" textRotation="255"/>
    </xf>
    <xf numFmtId="0" fontId="25" fillId="0" borderId="38" xfId="0" applyFont="1" applyBorder="1" applyAlignment="1">
      <alignment vertical="center" textRotation="255"/>
    </xf>
    <xf numFmtId="0" fontId="5" fillId="0" borderId="46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15" xfId="0" applyFont="1" applyBorder="1" applyAlignment="1" applyProtection="1">
      <alignment horizontal="center" vertical="center" wrapText="1"/>
      <protection/>
    </xf>
    <xf numFmtId="0" fontId="4" fillId="0" borderId="19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4" fillId="0" borderId="47" xfId="0" applyFont="1" applyBorder="1" applyAlignment="1" applyProtection="1">
      <alignment vertical="center"/>
      <protection/>
    </xf>
    <xf numFmtId="0" fontId="4" fillId="0" borderId="48" xfId="0" applyFont="1" applyBorder="1" applyAlignment="1" applyProtection="1">
      <alignment vertical="center"/>
      <protection/>
    </xf>
    <xf numFmtId="0" fontId="4" fillId="0" borderId="49" xfId="0" applyFont="1" applyBorder="1" applyAlignment="1" applyProtection="1">
      <alignment vertical="center"/>
      <protection/>
    </xf>
    <xf numFmtId="0" fontId="4" fillId="0" borderId="50" xfId="0" applyFont="1" applyBorder="1" applyAlignment="1" applyProtection="1">
      <alignment vertical="center"/>
      <protection/>
    </xf>
    <xf numFmtId="0" fontId="4" fillId="0" borderId="51" xfId="0" applyFont="1" applyBorder="1" applyAlignment="1" applyProtection="1">
      <alignment vertical="center"/>
      <protection/>
    </xf>
    <xf numFmtId="0" fontId="4" fillId="0" borderId="52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11" fillId="0" borderId="31" xfId="0" applyFont="1" applyBorder="1" applyAlignment="1" applyProtection="1">
      <alignment horizontal="center" vertical="center"/>
      <protection/>
    </xf>
    <xf numFmtId="0" fontId="11" fillId="0" borderId="33" xfId="0" applyFont="1" applyBorder="1" applyAlignment="1" applyProtection="1">
      <alignment horizontal="center" vertical="center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11" fillId="0" borderId="22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31" xfId="0" applyFont="1" applyBorder="1" applyAlignment="1" applyProtection="1">
      <alignment vertical="center"/>
      <protection/>
    </xf>
    <xf numFmtId="0" fontId="11" fillId="0" borderId="33" xfId="0" applyFont="1" applyBorder="1" applyAlignment="1" applyProtection="1">
      <alignment vertical="center"/>
      <protection/>
    </xf>
    <xf numFmtId="0" fontId="11" fillId="0" borderId="16" xfId="0" applyFont="1" applyBorder="1" applyAlignment="1" applyProtection="1">
      <alignment vertical="center" wrapText="1"/>
      <protection/>
    </xf>
    <xf numFmtId="0" fontId="11" fillId="0" borderId="18" xfId="0" applyFont="1" applyBorder="1" applyAlignment="1" applyProtection="1">
      <alignment vertical="center" wrapText="1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7" xfId="0" applyFont="1" applyBorder="1" applyAlignment="1" applyProtection="1">
      <alignment horizontal="center" vertical="center"/>
      <protection/>
    </xf>
    <xf numFmtId="0" fontId="11" fillId="0" borderId="19" xfId="0" applyFont="1" applyBorder="1" applyAlignment="1" applyProtection="1">
      <alignment horizontal="center" vertical="center"/>
      <protection/>
    </xf>
    <xf numFmtId="0" fontId="11" fillId="0" borderId="20" xfId="0" applyFont="1" applyBorder="1" applyAlignment="1" applyProtection="1">
      <alignment horizontal="center" vertical="center"/>
      <protection/>
    </xf>
    <xf numFmtId="0" fontId="11" fillId="0" borderId="16" xfId="0" applyFont="1" applyBorder="1" applyAlignment="1" applyProtection="1">
      <alignment horizontal="center" vertical="center"/>
      <protection/>
    </xf>
    <xf numFmtId="0" fontId="11" fillId="0" borderId="18" xfId="0" applyFont="1" applyBorder="1" applyAlignment="1" applyProtection="1">
      <alignment horizontal="center" vertical="center"/>
      <protection/>
    </xf>
    <xf numFmtId="0" fontId="11" fillId="0" borderId="31" xfId="0" applyFont="1" applyBorder="1" applyAlignment="1" applyProtection="1">
      <alignment horizontal="right" vertical="center"/>
      <protection/>
    </xf>
    <xf numFmtId="0" fontId="11" fillId="0" borderId="33" xfId="0" applyFont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9" fillId="0" borderId="0" xfId="0" applyFont="1" applyAlignment="1">
      <alignment vertical="center"/>
    </xf>
    <xf numFmtId="0" fontId="13" fillId="0" borderId="0" xfId="0" applyFont="1" applyAlignment="1" applyProtection="1">
      <alignment vertical="center"/>
      <protection/>
    </xf>
    <xf numFmtId="0" fontId="11" fillId="0" borderId="10" xfId="0" applyFont="1" applyBorder="1" applyAlignment="1" applyProtection="1">
      <alignment horizontal="distributed" vertical="center"/>
      <protection/>
    </xf>
    <xf numFmtId="0" fontId="11" fillId="0" borderId="22" xfId="0" applyFont="1" applyBorder="1" applyAlignment="1" applyProtection="1">
      <alignment horizontal="distributed" vertical="center"/>
      <protection/>
    </xf>
    <xf numFmtId="0" fontId="11" fillId="0" borderId="11" xfId="0" applyFont="1" applyBorder="1" applyAlignment="1" applyProtection="1">
      <alignment horizontal="distributed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11" fillId="0" borderId="31" xfId="0" applyFont="1" applyBorder="1" applyAlignment="1" applyProtection="1">
      <alignment horizontal="left" vertical="center" wrapText="1"/>
      <protection/>
    </xf>
    <xf numFmtId="0" fontId="11" fillId="0" borderId="33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 wrapText="1"/>
      <protection/>
    </xf>
    <xf numFmtId="0" fontId="11" fillId="0" borderId="0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0" xfId="0" applyFont="1" applyAlignment="1">
      <alignment vertical="center"/>
    </xf>
    <xf numFmtId="0" fontId="14" fillId="0" borderId="10" xfId="0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31" xfId="0" applyFont="1" applyFill="1" applyBorder="1" applyAlignment="1">
      <alignment horizontal="right" vertical="center"/>
    </xf>
    <xf numFmtId="0" fontId="14" fillId="0" borderId="33" xfId="0" applyFont="1" applyFill="1" applyBorder="1" applyAlignment="1">
      <alignment horizontal="right" vertical="center"/>
    </xf>
    <xf numFmtId="20" fontId="14" fillId="0" borderId="31" xfId="0" applyNumberFormat="1" applyFont="1" applyFill="1" applyBorder="1" applyAlignment="1">
      <alignment horizontal="right" vertical="center"/>
    </xf>
    <xf numFmtId="20" fontId="14" fillId="0" borderId="33" xfId="0" applyNumberFormat="1" applyFont="1" applyFill="1" applyBorder="1" applyAlignment="1">
      <alignment horizontal="right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vertical="center"/>
    </xf>
    <xf numFmtId="0" fontId="6" fillId="0" borderId="33" xfId="0" applyFont="1" applyFill="1" applyBorder="1" applyAlignment="1">
      <alignment vertical="center"/>
    </xf>
    <xf numFmtId="20" fontId="14" fillId="0" borderId="31" xfId="0" applyNumberFormat="1" applyFont="1" applyFill="1" applyBorder="1" applyAlignment="1">
      <alignment vertical="center"/>
    </xf>
    <xf numFmtId="0" fontId="14" fillId="0" borderId="33" xfId="0" applyFont="1" applyFill="1" applyBorder="1" applyAlignment="1">
      <alignment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vertical="center"/>
    </xf>
    <xf numFmtId="20" fontId="14" fillId="0" borderId="14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23" fillId="0" borderId="0" xfId="0" applyFont="1" applyBorder="1" applyAlignment="1" applyProtection="1">
      <alignment vertical="center"/>
      <protection/>
    </xf>
    <xf numFmtId="0" fontId="24" fillId="0" borderId="0" xfId="0" applyFont="1" applyAlignment="1">
      <alignment vertical="center"/>
    </xf>
    <xf numFmtId="0" fontId="21" fillId="0" borderId="0" xfId="0" applyFont="1" applyBorder="1" applyAlignment="1" applyProtection="1">
      <alignment vertical="center"/>
      <protection/>
    </xf>
    <xf numFmtId="0" fontId="20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0" fillId="0" borderId="10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25" fillId="0" borderId="16" xfId="0" applyFont="1" applyBorder="1" applyAlignment="1">
      <alignment vertical="center"/>
    </xf>
    <xf numFmtId="0" fontId="25" fillId="0" borderId="17" xfId="0" applyFont="1" applyBorder="1" applyAlignment="1">
      <alignment vertical="center"/>
    </xf>
    <xf numFmtId="0" fontId="25" fillId="0" borderId="18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23" fillId="0" borderId="31" xfId="0" applyFont="1" applyBorder="1" applyAlignment="1">
      <alignment horizontal="center" vertical="center" textRotation="255"/>
    </xf>
    <xf numFmtId="0" fontId="24" fillId="0" borderId="14" xfId="0" applyFont="1" applyBorder="1" applyAlignment="1">
      <alignment horizontal="center" vertical="center" textRotation="255"/>
    </xf>
    <xf numFmtId="0" fontId="24" fillId="0" borderId="33" xfId="0" applyFont="1" applyBorder="1" applyAlignment="1">
      <alignment horizontal="center" vertical="center" textRotation="255"/>
    </xf>
    <xf numFmtId="0" fontId="21" fillId="0" borderId="31" xfId="0" applyFont="1" applyBorder="1" applyAlignment="1">
      <alignment vertical="center" textRotation="255"/>
    </xf>
    <xf numFmtId="0" fontId="22" fillId="0" borderId="14" xfId="0" applyFont="1" applyBorder="1" applyAlignment="1">
      <alignment vertical="center" textRotation="255"/>
    </xf>
    <xf numFmtId="0" fontId="22" fillId="0" borderId="33" xfId="0" applyFont="1" applyBorder="1" applyAlignment="1">
      <alignment vertical="center" textRotation="255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15" fillId="0" borderId="15" xfId="0" applyFont="1" applyBorder="1" applyAlignment="1">
      <alignment horizontal="center" vertical="center" wrapText="1"/>
    </xf>
    <xf numFmtId="0" fontId="32" fillId="0" borderId="19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32" fillId="0" borderId="17" xfId="0" applyFont="1" applyBorder="1" applyAlignment="1">
      <alignment horizontal="center" vertical="center" wrapText="1"/>
    </xf>
    <xf numFmtId="0" fontId="32" fillId="0" borderId="20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5" xfId="0" applyFont="1" applyBorder="1" applyAlignment="1">
      <alignment horizontal="center" vertical="center" textRotation="255"/>
    </xf>
    <xf numFmtId="0" fontId="2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 textRotation="255"/>
    </xf>
    <xf numFmtId="0" fontId="6" fillId="0" borderId="16" xfId="0" applyFont="1" applyBorder="1" applyAlignment="1">
      <alignment horizontal="center" vertical="center" textRotation="255"/>
    </xf>
    <xf numFmtId="0" fontId="6" fillId="0" borderId="13" xfId="0" applyFont="1" applyBorder="1" applyAlignment="1">
      <alignment horizontal="center" vertical="center" textRotation="255"/>
    </xf>
    <xf numFmtId="0" fontId="6" fillId="0" borderId="21" xfId="0" applyFont="1" applyBorder="1" applyAlignment="1">
      <alignment horizontal="center" vertical="center" textRotation="255"/>
    </xf>
    <xf numFmtId="0" fontId="6" fillId="0" borderId="17" xfId="0" applyFont="1" applyBorder="1" applyAlignment="1">
      <alignment horizontal="center" vertical="center" textRotation="255"/>
    </xf>
    <xf numFmtId="0" fontId="6" fillId="0" borderId="18" xfId="0" applyFont="1" applyBorder="1" applyAlignment="1">
      <alignment horizontal="center" vertical="center" textRotation="255"/>
    </xf>
    <xf numFmtId="0" fontId="16" fillId="0" borderId="15" xfId="0" applyFont="1" applyBorder="1" applyAlignment="1">
      <alignment horizontal="center" vertical="center" textRotation="255"/>
    </xf>
    <xf numFmtId="0" fontId="16" fillId="0" borderId="16" xfId="0" applyFont="1" applyBorder="1" applyAlignment="1">
      <alignment horizontal="center" vertical="center" textRotation="255"/>
    </xf>
    <xf numFmtId="0" fontId="16" fillId="0" borderId="13" xfId="0" applyFont="1" applyBorder="1" applyAlignment="1">
      <alignment horizontal="center" vertical="center" textRotation="255"/>
    </xf>
    <xf numFmtId="0" fontId="16" fillId="0" borderId="21" xfId="0" applyFont="1" applyBorder="1" applyAlignment="1">
      <alignment horizontal="center" vertical="center" textRotation="255"/>
    </xf>
    <xf numFmtId="0" fontId="16" fillId="0" borderId="17" xfId="0" applyFont="1" applyBorder="1" applyAlignment="1">
      <alignment horizontal="center" vertical="center" textRotation="255"/>
    </xf>
    <xf numFmtId="0" fontId="16" fillId="0" borderId="18" xfId="0" applyFont="1" applyBorder="1" applyAlignment="1">
      <alignment horizontal="center" vertical="center" textRotation="255"/>
    </xf>
    <xf numFmtId="0" fontId="14" fillId="0" borderId="16" xfId="0" applyFont="1" applyBorder="1" applyAlignment="1">
      <alignment horizontal="center" vertical="center" textRotation="255"/>
    </xf>
    <xf numFmtId="0" fontId="14" fillId="0" borderId="13" xfId="0" applyFont="1" applyBorder="1" applyAlignment="1">
      <alignment horizontal="center" vertical="center" textRotation="255"/>
    </xf>
    <xf numFmtId="0" fontId="14" fillId="0" borderId="21" xfId="0" applyFont="1" applyBorder="1" applyAlignment="1">
      <alignment horizontal="center" vertical="center" textRotation="255"/>
    </xf>
    <xf numFmtId="0" fontId="16" fillId="0" borderId="15" xfId="0" applyFont="1" applyBorder="1" applyAlignment="1">
      <alignment horizontal="center" vertical="center" wrapText="1"/>
    </xf>
    <xf numFmtId="0" fontId="35" fillId="0" borderId="19" xfId="0" applyFont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35" fillId="0" borderId="21" xfId="0" applyFont="1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35" fillId="0" borderId="18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1" name="Line 17"/>
        <xdr:cNvSpPr>
          <a:spLocks/>
        </xdr:cNvSpPr>
      </xdr:nvSpPr>
      <xdr:spPr>
        <a:xfrm>
          <a:off x="7562850" y="2458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2" name="Line 20"/>
        <xdr:cNvSpPr>
          <a:spLocks/>
        </xdr:cNvSpPr>
      </xdr:nvSpPr>
      <xdr:spPr>
        <a:xfrm>
          <a:off x="7562850" y="2458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81</xdr:row>
      <xdr:rowOff>0</xdr:rowOff>
    </xdr:from>
    <xdr:to>
      <xdr:col>8</xdr:col>
      <xdr:colOff>0</xdr:colOff>
      <xdr:row>81</xdr:row>
      <xdr:rowOff>0</xdr:rowOff>
    </xdr:to>
    <xdr:sp>
      <xdr:nvSpPr>
        <xdr:cNvPr id="3" name="Line 33"/>
        <xdr:cNvSpPr>
          <a:spLocks/>
        </xdr:cNvSpPr>
      </xdr:nvSpPr>
      <xdr:spPr>
        <a:xfrm>
          <a:off x="10906125" y="2458402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81</xdr:row>
      <xdr:rowOff>0</xdr:rowOff>
    </xdr:from>
    <xdr:to>
      <xdr:col>8</xdr:col>
      <xdr:colOff>0</xdr:colOff>
      <xdr:row>81</xdr:row>
      <xdr:rowOff>0</xdr:rowOff>
    </xdr:to>
    <xdr:sp>
      <xdr:nvSpPr>
        <xdr:cNvPr id="4" name="Line 51"/>
        <xdr:cNvSpPr>
          <a:spLocks/>
        </xdr:cNvSpPr>
      </xdr:nvSpPr>
      <xdr:spPr>
        <a:xfrm>
          <a:off x="10906125" y="2458402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81</xdr:row>
      <xdr:rowOff>0</xdr:rowOff>
    </xdr:from>
    <xdr:to>
      <xdr:col>10</xdr:col>
      <xdr:colOff>0</xdr:colOff>
      <xdr:row>81</xdr:row>
      <xdr:rowOff>0</xdr:rowOff>
    </xdr:to>
    <xdr:sp>
      <xdr:nvSpPr>
        <xdr:cNvPr id="5" name="Line 53"/>
        <xdr:cNvSpPr>
          <a:spLocks/>
        </xdr:cNvSpPr>
      </xdr:nvSpPr>
      <xdr:spPr>
        <a:xfrm>
          <a:off x="13134975" y="2458402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81</xdr:row>
      <xdr:rowOff>0</xdr:rowOff>
    </xdr:from>
    <xdr:to>
      <xdr:col>10</xdr:col>
      <xdr:colOff>0</xdr:colOff>
      <xdr:row>81</xdr:row>
      <xdr:rowOff>0</xdr:rowOff>
    </xdr:to>
    <xdr:sp>
      <xdr:nvSpPr>
        <xdr:cNvPr id="6" name="Line 55"/>
        <xdr:cNvSpPr>
          <a:spLocks/>
        </xdr:cNvSpPr>
      </xdr:nvSpPr>
      <xdr:spPr>
        <a:xfrm>
          <a:off x="13134975" y="2458402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81</xdr:row>
      <xdr:rowOff>0</xdr:rowOff>
    </xdr:from>
    <xdr:to>
      <xdr:col>8</xdr:col>
      <xdr:colOff>0</xdr:colOff>
      <xdr:row>81</xdr:row>
      <xdr:rowOff>0</xdr:rowOff>
    </xdr:to>
    <xdr:sp>
      <xdr:nvSpPr>
        <xdr:cNvPr id="7" name="Line 61"/>
        <xdr:cNvSpPr>
          <a:spLocks/>
        </xdr:cNvSpPr>
      </xdr:nvSpPr>
      <xdr:spPr>
        <a:xfrm flipV="1">
          <a:off x="10906125" y="2458402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81</xdr:row>
      <xdr:rowOff>0</xdr:rowOff>
    </xdr:from>
    <xdr:to>
      <xdr:col>10</xdr:col>
      <xdr:colOff>0</xdr:colOff>
      <xdr:row>81</xdr:row>
      <xdr:rowOff>0</xdr:rowOff>
    </xdr:to>
    <xdr:sp>
      <xdr:nvSpPr>
        <xdr:cNvPr id="8" name="Line 63"/>
        <xdr:cNvSpPr>
          <a:spLocks/>
        </xdr:cNvSpPr>
      </xdr:nvSpPr>
      <xdr:spPr>
        <a:xfrm flipV="1">
          <a:off x="13134975" y="2458402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82</xdr:row>
      <xdr:rowOff>0</xdr:rowOff>
    </xdr:from>
    <xdr:to>
      <xdr:col>12</xdr:col>
      <xdr:colOff>0</xdr:colOff>
      <xdr:row>82</xdr:row>
      <xdr:rowOff>0</xdr:rowOff>
    </xdr:to>
    <xdr:sp>
      <xdr:nvSpPr>
        <xdr:cNvPr id="9" name="Line 65"/>
        <xdr:cNvSpPr>
          <a:spLocks/>
        </xdr:cNvSpPr>
      </xdr:nvSpPr>
      <xdr:spPr>
        <a:xfrm>
          <a:off x="15363825" y="2485072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81</xdr:row>
      <xdr:rowOff>0</xdr:rowOff>
    </xdr:from>
    <xdr:to>
      <xdr:col>8</xdr:col>
      <xdr:colOff>0</xdr:colOff>
      <xdr:row>81</xdr:row>
      <xdr:rowOff>0</xdr:rowOff>
    </xdr:to>
    <xdr:sp>
      <xdr:nvSpPr>
        <xdr:cNvPr id="10" name="Line 69"/>
        <xdr:cNvSpPr>
          <a:spLocks/>
        </xdr:cNvSpPr>
      </xdr:nvSpPr>
      <xdr:spPr>
        <a:xfrm>
          <a:off x="10906125" y="2458402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11" name="Line 70"/>
        <xdr:cNvSpPr>
          <a:spLocks/>
        </xdr:cNvSpPr>
      </xdr:nvSpPr>
      <xdr:spPr>
        <a:xfrm>
          <a:off x="7562850" y="2458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12" name="Line 71"/>
        <xdr:cNvSpPr>
          <a:spLocks/>
        </xdr:cNvSpPr>
      </xdr:nvSpPr>
      <xdr:spPr>
        <a:xfrm>
          <a:off x="7562850" y="2458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81</xdr:row>
      <xdr:rowOff>0</xdr:rowOff>
    </xdr:from>
    <xdr:to>
      <xdr:col>8</xdr:col>
      <xdr:colOff>0</xdr:colOff>
      <xdr:row>81</xdr:row>
      <xdr:rowOff>0</xdr:rowOff>
    </xdr:to>
    <xdr:sp>
      <xdr:nvSpPr>
        <xdr:cNvPr id="13" name="Line 74"/>
        <xdr:cNvSpPr>
          <a:spLocks/>
        </xdr:cNvSpPr>
      </xdr:nvSpPr>
      <xdr:spPr>
        <a:xfrm flipV="1">
          <a:off x="10906125" y="2458402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14" name="Line 76"/>
        <xdr:cNvSpPr>
          <a:spLocks/>
        </xdr:cNvSpPr>
      </xdr:nvSpPr>
      <xdr:spPr>
        <a:xfrm>
          <a:off x="7562850" y="2458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15" name="Line 77"/>
        <xdr:cNvSpPr>
          <a:spLocks/>
        </xdr:cNvSpPr>
      </xdr:nvSpPr>
      <xdr:spPr>
        <a:xfrm>
          <a:off x="7562850" y="2458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81</xdr:row>
      <xdr:rowOff>0</xdr:rowOff>
    </xdr:from>
    <xdr:to>
      <xdr:col>8</xdr:col>
      <xdr:colOff>0</xdr:colOff>
      <xdr:row>81</xdr:row>
      <xdr:rowOff>0</xdr:rowOff>
    </xdr:to>
    <xdr:sp>
      <xdr:nvSpPr>
        <xdr:cNvPr id="16" name="Line 78"/>
        <xdr:cNvSpPr>
          <a:spLocks/>
        </xdr:cNvSpPr>
      </xdr:nvSpPr>
      <xdr:spPr>
        <a:xfrm>
          <a:off x="10906125" y="2458402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81</xdr:row>
      <xdr:rowOff>0</xdr:rowOff>
    </xdr:from>
    <xdr:to>
      <xdr:col>8</xdr:col>
      <xdr:colOff>0</xdr:colOff>
      <xdr:row>81</xdr:row>
      <xdr:rowOff>0</xdr:rowOff>
    </xdr:to>
    <xdr:sp>
      <xdr:nvSpPr>
        <xdr:cNvPr id="17" name="Line 79"/>
        <xdr:cNvSpPr>
          <a:spLocks/>
        </xdr:cNvSpPr>
      </xdr:nvSpPr>
      <xdr:spPr>
        <a:xfrm>
          <a:off x="10906125" y="2458402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81</xdr:row>
      <xdr:rowOff>0</xdr:rowOff>
    </xdr:from>
    <xdr:to>
      <xdr:col>10</xdr:col>
      <xdr:colOff>0</xdr:colOff>
      <xdr:row>81</xdr:row>
      <xdr:rowOff>0</xdr:rowOff>
    </xdr:to>
    <xdr:sp>
      <xdr:nvSpPr>
        <xdr:cNvPr id="18" name="Line 80"/>
        <xdr:cNvSpPr>
          <a:spLocks/>
        </xdr:cNvSpPr>
      </xdr:nvSpPr>
      <xdr:spPr>
        <a:xfrm>
          <a:off x="13134975" y="2458402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81</xdr:row>
      <xdr:rowOff>0</xdr:rowOff>
    </xdr:from>
    <xdr:to>
      <xdr:col>10</xdr:col>
      <xdr:colOff>0</xdr:colOff>
      <xdr:row>81</xdr:row>
      <xdr:rowOff>0</xdr:rowOff>
    </xdr:to>
    <xdr:sp>
      <xdr:nvSpPr>
        <xdr:cNvPr id="19" name="Line 81"/>
        <xdr:cNvSpPr>
          <a:spLocks/>
        </xdr:cNvSpPr>
      </xdr:nvSpPr>
      <xdr:spPr>
        <a:xfrm>
          <a:off x="13134975" y="2458402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81</xdr:row>
      <xdr:rowOff>0</xdr:rowOff>
    </xdr:from>
    <xdr:to>
      <xdr:col>8</xdr:col>
      <xdr:colOff>0</xdr:colOff>
      <xdr:row>81</xdr:row>
      <xdr:rowOff>0</xdr:rowOff>
    </xdr:to>
    <xdr:sp>
      <xdr:nvSpPr>
        <xdr:cNvPr id="20" name="Line 82"/>
        <xdr:cNvSpPr>
          <a:spLocks/>
        </xdr:cNvSpPr>
      </xdr:nvSpPr>
      <xdr:spPr>
        <a:xfrm flipV="1">
          <a:off x="10906125" y="2458402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81</xdr:row>
      <xdr:rowOff>0</xdr:rowOff>
    </xdr:from>
    <xdr:to>
      <xdr:col>10</xdr:col>
      <xdr:colOff>0</xdr:colOff>
      <xdr:row>81</xdr:row>
      <xdr:rowOff>0</xdr:rowOff>
    </xdr:to>
    <xdr:sp>
      <xdr:nvSpPr>
        <xdr:cNvPr id="21" name="Line 83"/>
        <xdr:cNvSpPr>
          <a:spLocks/>
        </xdr:cNvSpPr>
      </xdr:nvSpPr>
      <xdr:spPr>
        <a:xfrm flipV="1">
          <a:off x="13134975" y="2458402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82</xdr:row>
      <xdr:rowOff>0</xdr:rowOff>
    </xdr:from>
    <xdr:to>
      <xdr:col>12</xdr:col>
      <xdr:colOff>0</xdr:colOff>
      <xdr:row>82</xdr:row>
      <xdr:rowOff>0</xdr:rowOff>
    </xdr:to>
    <xdr:sp>
      <xdr:nvSpPr>
        <xdr:cNvPr id="22" name="Line 84"/>
        <xdr:cNvSpPr>
          <a:spLocks/>
        </xdr:cNvSpPr>
      </xdr:nvSpPr>
      <xdr:spPr>
        <a:xfrm>
          <a:off x="15363825" y="2485072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81</xdr:row>
      <xdr:rowOff>0</xdr:rowOff>
    </xdr:from>
    <xdr:to>
      <xdr:col>8</xdr:col>
      <xdr:colOff>0</xdr:colOff>
      <xdr:row>81</xdr:row>
      <xdr:rowOff>0</xdr:rowOff>
    </xdr:to>
    <xdr:sp>
      <xdr:nvSpPr>
        <xdr:cNvPr id="23" name="Line 85"/>
        <xdr:cNvSpPr>
          <a:spLocks/>
        </xdr:cNvSpPr>
      </xdr:nvSpPr>
      <xdr:spPr>
        <a:xfrm>
          <a:off x="10906125" y="2458402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24" name="Line 86"/>
        <xdr:cNvSpPr>
          <a:spLocks/>
        </xdr:cNvSpPr>
      </xdr:nvSpPr>
      <xdr:spPr>
        <a:xfrm>
          <a:off x="7562850" y="2458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25" name="Line 87"/>
        <xdr:cNvSpPr>
          <a:spLocks/>
        </xdr:cNvSpPr>
      </xdr:nvSpPr>
      <xdr:spPr>
        <a:xfrm>
          <a:off x="7562850" y="2458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81</xdr:row>
      <xdr:rowOff>0</xdr:rowOff>
    </xdr:from>
    <xdr:to>
      <xdr:col>8</xdr:col>
      <xdr:colOff>0</xdr:colOff>
      <xdr:row>81</xdr:row>
      <xdr:rowOff>0</xdr:rowOff>
    </xdr:to>
    <xdr:sp>
      <xdr:nvSpPr>
        <xdr:cNvPr id="26" name="Line 88"/>
        <xdr:cNvSpPr>
          <a:spLocks/>
        </xdr:cNvSpPr>
      </xdr:nvSpPr>
      <xdr:spPr>
        <a:xfrm flipV="1">
          <a:off x="10906125" y="2458402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31</xdr:row>
      <xdr:rowOff>0</xdr:rowOff>
    </xdr:from>
    <xdr:to>
      <xdr:col>14</xdr:col>
      <xdr:colOff>142875</xdr:colOff>
      <xdr:row>35</xdr:row>
      <xdr:rowOff>0</xdr:rowOff>
    </xdr:to>
    <xdr:sp>
      <xdr:nvSpPr>
        <xdr:cNvPr id="1" name="Rectangle 155"/>
        <xdr:cNvSpPr>
          <a:spLocks/>
        </xdr:cNvSpPr>
      </xdr:nvSpPr>
      <xdr:spPr>
        <a:xfrm>
          <a:off x="2581275" y="5105400"/>
          <a:ext cx="142875" cy="609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62</xdr:row>
      <xdr:rowOff>0</xdr:rowOff>
    </xdr:from>
    <xdr:to>
      <xdr:col>32</xdr:col>
      <xdr:colOff>0</xdr:colOff>
      <xdr:row>64</xdr:row>
      <xdr:rowOff>0</xdr:rowOff>
    </xdr:to>
    <xdr:sp>
      <xdr:nvSpPr>
        <xdr:cNvPr id="2" name="Oval 160"/>
        <xdr:cNvSpPr>
          <a:spLocks/>
        </xdr:cNvSpPr>
      </xdr:nvSpPr>
      <xdr:spPr>
        <a:xfrm>
          <a:off x="5172075" y="9829800"/>
          <a:ext cx="323850" cy="3048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65</xdr:row>
      <xdr:rowOff>85725</xdr:rowOff>
    </xdr:from>
    <xdr:to>
      <xdr:col>48</xdr:col>
      <xdr:colOff>0</xdr:colOff>
      <xdr:row>65</xdr:row>
      <xdr:rowOff>85725</xdr:rowOff>
    </xdr:to>
    <xdr:sp>
      <xdr:nvSpPr>
        <xdr:cNvPr id="3" name="Line 106"/>
        <xdr:cNvSpPr>
          <a:spLocks/>
        </xdr:cNvSpPr>
      </xdr:nvSpPr>
      <xdr:spPr>
        <a:xfrm flipH="1">
          <a:off x="8086725" y="10372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20</xdr:row>
      <xdr:rowOff>0</xdr:rowOff>
    </xdr:from>
    <xdr:to>
      <xdr:col>16</xdr:col>
      <xdr:colOff>0</xdr:colOff>
      <xdr:row>22</xdr:row>
      <xdr:rowOff>0</xdr:rowOff>
    </xdr:to>
    <xdr:sp>
      <xdr:nvSpPr>
        <xdr:cNvPr id="4" name="Line 148"/>
        <xdr:cNvSpPr>
          <a:spLocks/>
        </xdr:cNvSpPr>
      </xdr:nvSpPr>
      <xdr:spPr>
        <a:xfrm flipH="1">
          <a:off x="2581275" y="3429000"/>
          <a:ext cx="3238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20</xdr:row>
      <xdr:rowOff>0</xdr:rowOff>
    </xdr:from>
    <xdr:to>
      <xdr:col>48</xdr:col>
      <xdr:colOff>0</xdr:colOff>
      <xdr:row>22</xdr:row>
      <xdr:rowOff>9525</xdr:rowOff>
    </xdr:to>
    <xdr:sp>
      <xdr:nvSpPr>
        <xdr:cNvPr id="5" name="Line 149"/>
        <xdr:cNvSpPr>
          <a:spLocks/>
        </xdr:cNvSpPr>
      </xdr:nvSpPr>
      <xdr:spPr>
        <a:xfrm>
          <a:off x="7762875" y="3429000"/>
          <a:ext cx="32385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74</xdr:row>
      <xdr:rowOff>0</xdr:rowOff>
    </xdr:from>
    <xdr:to>
      <xdr:col>16</xdr:col>
      <xdr:colOff>0</xdr:colOff>
      <xdr:row>76</xdr:row>
      <xdr:rowOff>0</xdr:rowOff>
    </xdr:to>
    <xdr:sp>
      <xdr:nvSpPr>
        <xdr:cNvPr id="6" name="Line 150"/>
        <xdr:cNvSpPr>
          <a:spLocks/>
        </xdr:cNvSpPr>
      </xdr:nvSpPr>
      <xdr:spPr>
        <a:xfrm>
          <a:off x="2581275" y="11658600"/>
          <a:ext cx="3238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74</xdr:row>
      <xdr:rowOff>0</xdr:rowOff>
    </xdr:from>
    <xdr:to>
      <xdr:col>48</xdr:col>
      <xdr:colOff>0</xdr:colOff>
      <xdr:row>76</xdr:row>
      <xdr:rowOff>0</xdr:rowOff>
    </xdr:to>
    <xdr:sp>
      <xdr:nvSpPr>
        <xdr:cNvPr id="7" name="Line 151"/>
        <xdr:cNvSpPr>
          <a:spLocks/>
        </xdr:cNvSpPr>
      </xdr:nvSpPr>
      <xdr:spPr>
        <a:xfrm flipH="1">
          <a:off x="7762875" y="11658600"/>
          <a:ext cx="3238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61</xdr:row>
      <xdr:rowOff>0</xdr:rowOff>
    </xdr:from>
    <xdr:to>
      <xdr:col>14</xdr:col>
      <xdr:colOff>142875</xdr:colOff>
      <xdr:row>65</xdr:row>
      <xdr:rowOff>0</xdr:rowOff>
    </xdr:to>
    <xdr:sp>
      <xdr:nvSpPr>
        <xdr:cNvPr id="8" name="Rectangle 153"/>
        <xdr:cNvSpPr>
          <a:spLocks/>
        </xdr:cNvSpPr>
      </xdr:nvSpPr>
      <xdr:spPr>
        <a:xfrm>
          <a:off x="2581275" y="9677400"/>
          <a:ext cx="142875" cy="609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46</xdr:row>
      <xdr:rowOff>0</xdr:rowOff>
    </xdr:from>
    <xdr:to>
      <xdr:col>14</xdr:col>
      <xdr:colOff>142875</xdr:colOff>
      <xdr:row>50</xdr:row>
      <xdr:rowOff>0</xdr:rowOff>
    </xdr:to>
    <xdr:sp>
      <xdr:nvSpPr>
        <xdr:cNvPr id="9" name="Rectangle 154"/>
        <xdr:cNvSpPr>
          <a:spLocks/>
        </xdr:cNvSpPr>
      </xdr:nvSpPr>
      <xdr:spPr>
        <a:xfrm>
          <a:off x="2581275" y="7391400"/>
          <a:ext cx="142875" cy="609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9525</xdr:colOff>
      <xdr:row>61</xdr:row>
      <xdr:rowOff>0</xdr:rowOff>
    </xdr:from>
    <xdr:to>
      <xdr:col>48</xdr:col>
      <xdr:colOff>0</xdr:colOff>
      <xdr:row>65</xdr:row>
      <xdr:rowOff>0</xdr:rowOff>
    </xdr:to>
    <xdr:sp>
      <xdr:nvSpPr>
        <xdr:cNvPr id="10" name="Rectangle 156"/>
        <xdr:cNvSpPr>
          <a:spLocks/>
        </xdr:cNvSpPr>
      </xdr:nvSpPr>
      <xdr:spPr>
        <a:xfrm>
          <a:off x="7934325" y="9677400"/>
          <a:ext cx="152400" cy="609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9525</xdr:colOff>
      <xdr:row>46</xdr:row>
      <xdr:rowOff>0</xdr:rowOff>
    </xdr:from>
    <xdr:to>
      <xdr:col>48</xdr:col>
      <xdr:colOff>0</xdr:colOff>
      <xdr:row>50</xdr:row>
      <xdr:rowOff>0</xdr:rowOff>
    </xdr:to>
    <xdr:sp>
      <xdr:nvSpPr>
        <xdr:cNvPr id="11" name="Rectangle 157"/>
        <xdr:cNvSpPr>
          <a:spLocks/>
        </xdr:cNvSpPr>
      </xdr:nvSpPr>
      <xdr:spPr>
        <a:xfrm>
          <a:off x="7934325" y="7391400"/>
          <a:ext cx="152400" cy="609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9525</xdr:colOff>
      <xdr:row>31</xdr:row>
      <xdr:rowOff>0</xdr:rowOff>
    </xdr:from>
    <xdr:to>
      <xdr:col>48</xdr:col>
      <xdr:colOff>0</xdr:colOff>
      <xdr:row>35</xdr:row>
      <xdr:rowOff>0</xdr:rowOff>
    </xdr:to>
    <xdr:sp>
      <xdr:nvSpPr>
        <xdr:cNvPr id="12" name="Rectangle 158"/>
        <xdr:cNvSpPr>
          <a:spLocks/>
        </xdr:cNvSpPr>
      </xdr:nvSpPr>
      <xdr:spPr>
        <a:xfrm>
          <a:off x="7934325" y="5105400"/>
          <a:ext cx="152400" cy="609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32</xdr:row>
      <xdr:rowOff>0</xdr:rowOff>
    </xdr:from>
    <xdr:to>
      <xdr:col>32</xdr:col>
      <xdr:colOff>0</xdr:colOff>
      <xdr:row>34</xdr:row>
      <xdr:rowOff>0</xdr:rowOff>
    </xdr:to>
    <xdr:sp>
      <xdr:nvSpPr>
        <xdr:cNvPr id="13" name="Oval 162"/>
        <xdr:cNvSpPr>
          <a:spLocks/>
        </xdr:cNvSpPr>
      </xdr:nvSpPr>
      <xdr:spPr>
        <a:xfrm>
          <a:off x="5172075" y="5257800"/>
          <a:ext cx="323850" cy="3048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showGridLines="0" tabSelected="1" zoomScale="55" zoomScaleNormal="55" zoomScalePageLayoutView="0" workbookViewId="0" topLeftCell="A1">
      <selection activeCell="A1" sqref="A1"/>
    </sheetView>
  </sheetViews>
  <sheetFormatPr defaultColWidth="9.00390625" defaultRowHeight="13.5"/>
  <cols>
    <col min="1" max="1" width="3.625" style="18" customWidth="1"/>
    <col min="2" max="2" width="13.75390625" style="18" customWidth="1"/>
    <col min="3" max="3" width="5.75390625" style="18" bestFit="1" customWidth="1"/>
    <col min="4" max="4" width="50.875" style="18" customWidth="1"/>
    <col min="5" max="5" width="42.25390625" style="18" customWidth="1"/>
    <col min="6" max="6" width="13.00390625" style="1" customWidth="1"/>
    <col min="7" max="7" width="5.375" style="18" customWidth="1"/>
    <col min="8" max="16384" width="9.00390625" style="18" customWidth="1"/>
  </cols>
  <sheetData>
    <row r="1" spans="1:6" s="29" customFormat="1" ht="30.75" customHeight="1">
      <c r="A1" s="29" t="s">
        <v>76</v>
      </c>
      <c r="F1" s="30"/>
    </row>
    <row r="2" spans="2:6" s="29" customFormat="1" ht="39" customHeight="1">
      <c r="B2" s="239" t="s">
        <v>88</v>
      </c>
      <c r="C2" s="240"/>
      <c r="D2" s="240"/>
      <c r="E2" s="240"/>
      <c r="F2" s="30"/>
    </row>
    <row r="3" spans="2:6" s="29" customFormat="1" ht="39" customHeight="1">
      <c r="B3" s="239" t="s">
        <v>44</v>
      </c>
      <c r="C3" s="240"/>
      <c r="D3" s="240"/>
      <c r="E3" s="66"/>
      <c r="F3" s="30"/>
    </row>
    <row r="4" spans="2:6" ht="34.5" customHeight="1">
      <c r="B4" s="23" t="s">
        <v>35</v>
      </c>
      <c r="C4" s="23" t="s">
        <v>39</v>
      </c>
      <c r="D4" s="23" t="s">
        <v>40</v>
      </c>
      <c r="E4" s="23" t="s">
        <v>12</v>
      </c>
      <c r="F4" s="31" t="s">
        <v>13</v>
      </c>
    </row>
    <row r="5" spans="2:7" ht="34.5" customHeight="1">
      <c r="B5" s="238" t="s">
        <v>29</v>
      </c>
      <c r="C5" s="44">
        <v>1</v>
      </c>
      <c r="D5" s="44" t="s">
        <v>23</v>
      </c>
      <c r="E5" s="44" t="s">
        <v>64</v>
      </c>
      <c r="F5" s="26"/>
      <c r="G5" s="26"/>
    </row>
    <row r="6" spans="2:5" ht="34.5" customHeight="1">
      <c r="B6" s="238"/>
      <c r="C6" s="44">
        <v>2</v>
      </c>
      <c r="D6" s="44" t="s">
        <v>34</v>
      </c>
      <c r="E6" s="44" t="s">
        <v>63</v>
      </c>
    </row>
    <row r="7" spans="2:5" ht="34.5" customHeight="1">
      <c r="B7" s="238"/>
      <c r="C7" s="44">
        <v>3</v>
      </c>
      <c r="D7" s="44" t="s">
        <v>149</v>
      </c>
      <c r="E7" s="44" t="s">
        <v>63</v>
      </c>
    </row>
    <row r="8" spans="2:5" ht="34.5" customHeight="1">
      <c r="B8" s="238"/>
      <c r="C8" s="44">
        <v>4</v>
      </c>
      <c r="D8" s="44" t="s">
        <v>22</v>
      </c>
      <c r="E8" s="44" t="s">
        <v>74</v>
      </c>
    </row>
    <row r="9" spans="2:5" ht="34.5" customHeight="1">
      <c r="B9" s="238"/>
      <c r="C9" s="44">
        <v>5</v>
      </c>
      <c r="D9" s="44" t="s">
        <v>92</v>
      </c>
      <c r="E9" s="44" t="s">
        <v>20</v>
      </c>
    </row>
    <row r="10" spans="2:6" ht="34.5" customHeight="1">
      <c r="B10" s="238" t="s">
        <v>30</v>
      </c>
      <c r="C10" s="44">
        <v>6</v>
      </c>
      <c r="D10" s="44" t="s">
        <v>96</v>
      </c>
      <c r="E10" s="44" t="s">
        <v>102</v>
      </c>
      <c r="F10" s="26"/>
    </row>
    <row r="11" spans="2:5" ht="34.5" customHeight="1">
      <c r="B11" s="238"/>
      <c r="C11" s="44">
        <v>7</v>
      </c>
      <c r="D11" s="44" t="s">
        <v>60</v>
      </c>
      <c r="E11" s="44" t="s">
        <v>97</v>
      </c>
    </row>
    <row r="12" spans="2:5" ht="34.5" customHeight="1">
      <c r="B12" s="238"/>
      <c r="C12" s="44">
        <v>8</v>
      </c>
      <c r="D12" s="44" t="s">
        <v>89</v>
      </c>
      <c r="E12" s="44" t="s">
        <v>63</v>
      </c>
    </row>
    <row r="13" spans="2:6" ht="34.5" customHeight="1">
      <c r="B13" s="238"/>
      <c r="C13" s="44">
        <v>9</v>
      </c>
      <c r="D13" s="44" t="s">
        <v>94</v>
      </c>
      <c r="E13" s="44" t="s">
        <v>101</v>
      </c>
      <c r="F13" s="1" t="s">
        <v>14</v>
      </c>
    </row>
    <row r="14" spans="2:5" ht="34.5" customHeight="1">
      <c r="B14" s="238"/>
      <c r="C14" s="44">
        <v>10</v>
      </c>
      <c r="D14" s="63" t="s">
        <v>90</v>
      </c>
      <c r="E14" s="44" t="s">
        <v>98</v>
      </c>
    </row>
    <row r="15" spans="2:5" ht="34.5" customHeight="1">
      <c r="B15" s="238" t="s">
        <v>65</v>
      </c>
      <c r="C15" s="44">
        <v>11</v>
      </c>
      <c r="D15" s="44" t="s">
        <v>73</v>
      </c>
      <c r="E15" s="44" t="s">
        <v>99</v>
      </c>
    </row>
    <row r="16" spans="2:5" ht="34.5" customHeight="1">
      <c r="B16" s="238"/>
      <c r="C16" s="44">
        <v>12</v>
      </c>
      <c r="D16" s="44" t="s">
        <v>33</v>
      </c>
      <c r="E16" s="44" t="s">
        <v>63</v>
      </c>
    </row>
    <row r="17" spans="2:5" ht="34.5" customHeight="1">
      <c r="B17" s="238"/>
      <c r="C17" s="44">
        <v>13</v>
      </c>
      <c r="D17" s="44" t="s">
        <v>95</v>
      </c>
      <c r="E17" s="44" t="s">
        <v>63</v>
      </c>
    </row>
    <row r="18" spans="2:6" ht="34.5" customHeight="1">
      <c r="B18" s="238"/>
      <c r="C18" s="44">
        <v>14</v>
      </c>
      <c r="D18" s="44" t="s">
        <v>61</v>
      </c>
      <c r="E18" s="44" t="s">
        <v>100</v>
      </c>
      <c r="F18" s="31"/>
    </row>
    <row r="19" spans="2:6" ht="34.5" customHeight="1">
      <c r="B19" s="238"/>
      <c r="C19" s="44">
        <v>15</v>
      </c>
      <c r="D19" s="44" t="s">
        <v>93</v>
      </c>
      <c r="E19" s="44" t="s">
        <v>119</v>
      </c>
      <c r="F19" s="31"/>
    </row>
    <row r="20" spans="2:6" ht="34.5" customHeight="1">
      <c r="B20" s="238" t="s">
        <v>191</v>
      </c>
      <c r="C20" s="44">
        <v>16</v>
      </c>
      <c r="D20" s="44" t="s">
        <v>150</v>
      </c>
      <c r="E20" s="44" t="s">
        <v>64</v>
      </c>
      <c r="F20" s="18"/>
    </row>
    <row r="21" spans="2:6" ht="34.5" customHeight="1">
      <c r="B21" s="238"/>
      <c r="C21" s="44">
        <v>17</v>
      </c>
      <c r="D21" s="44" t="s">
        <v>78</v>
      </c>
      <c r="E21" s="44" t="s">
        <v>75</v>
      </c>
      <c r="F21" s="18"/>
    </row>
    <row r="22" spans="2:6" ht="34.5" customHeight="1">
      <c r="B22" s="238"/>
      <c r="C22" s="44">
        <v>18</v>
      </c>
      <c r="D22" s="44" t="s">
        <v>91</v>
      </c>
      <c r="E22" s="44" t="s">
        <v>21</v>
      </c>
      <c r="F22" s="18"/>
    </row>
    <row r="23" spans="2:6" ht="34.5" customHeight="1">
      <c r="B23" s="238"/>
      <c r="C23" s="44">
        <v>19</v>
      </c>
      <c r="D23" s="44" t="s">
        <v>72</v>
      </c>
      <c r="E23" s="44" t="s">
        <v>20</v>
      </c>
      <c r="F23" s="18"/>
    </row>
    <row r="24" spans="2:6" ht="34.5" customHeight="1">
      <c r="B24" s="238"/>
      <c r="C24" s="44">
        <v>20</v>
      </c>
      <c r="D24" s="44" t="s">
        <v>62</v>
      </c>
      <c r="E24" s="44" t="s">
        <v>63</v>
      </c>
      <c r="F24" s="18"/>
    </row>
    <row r="25" spans="2:6" ht="19.5" customHeight="1">
      <c r="B25" s="56"/>
      <c r="C25" s="26"/>
      <c r="D25" s="1"/>
      <c r="E25" s="1"/>
      <c r="F25" s="18"/>
    </row>
    <row r="26" spans="2:5" ht="35.25" customHeight="1">
      <c r="B26" s="121" t="s">
        <v>77</v>
      </c>
      <c r="C26" s="120"/>
      <c r="D26" s="120"/>
      <c r="E26" s="73"/>
    </row>
    <row r="27" spans="2:5" ht="34.5" customHeight="1">
      <c r="B27" s="23" t="s">
        <v>35</v>
      </c>
      <c r="C27" s="23" t="s">
        <v>37</v>
      </c>
      <c r="D27" s="23" t="s">
        <v>18</v>
      </c>
      <c r="E27" s="23" t="s">
        <v>12</v>
      </c>
    </row>
    <row r="28" spans="2:5" ht="34.5" customHeight="1">
      <c r="B28" s="238" t="s">
        <v>121</v>
      </c>
      <c r="C28" s="23" t="s">
        <v>43</v>
      </c>
      <c r="D28" s="44" t="s">
        <v>67</v>
      </c>
      <c r="E28" s="44" t="s">
        <v>59</v>
      </c>
    </row>
    <row r="29" spans="2:5" ht="34.5" customHeight="1">
      <c r="B29" s="238"/>
      <c r="C29" s="23" t="s">
        <v>58</v>
      </c>
      <c r="D29" s="44" t="s">
        <v>112</v>
      </c>
      <c r="E29" s="44" t="s">
        <v>63</v>
      </c>
    </row>
    <row r="30" spans="2:6" ht="34.5" customHeight="1">
      <c r="B30" s="238"/>
      <c r="C30" s="23" t="s">
        <v>104</v>
      </c>
      <c r="D30" s="44" t="s">
        <v>66</v>
      </c>
      <c r="E30" s="44" t="s">
        <v>36</v>
      </c>
      <c r="F30" s="18"/>
    </row>
    <row r="31" spans="2:5" ht="34.5" customHeight="1">
      <c r="B31" s="238"/>
      <c r="C31" s="23" t="s">
        <v>105</v>
      </c>
      <c r="D31" s="44" t="s">
        <v>113</v>
      </c>
      <c r="E31" s="44" t="s">
        <v>98</v>
      </c>
    </row>
    <row r="32" spans="2:6" ht="34.5" customHeight="1">
      <c r="B32" s="238"/>
      <c r="C32" s="23" t="s">
        <v>106</v>
      </c>
      <c r="D32" s="44" t="s">
        <v>115</v>
      </c>
      <c r="E32" s="44" t="s">
        <v>20</v>
      </c>
      <c r="F32" s="18"/>
    </row>
    <row r="33" spans="2:5" ht="34.5" customHeight="1">
      <c r="B33" s="238" t="s">
        <v>122</v>
      </c>
      <c r="C33" s="23" t="s">
        <v>107</v>
      </c>
      <c r="D33" s="44" t="s">
        <v>103</v>
      </c>
      <c r="E33" s="44" t="s">
        <v>118</v>
      </c>
    </row>
    <row r="34" spans="2:5" ht="34.5" customHeight="1">
      <c r="B34" s="238"/>
      <c r="C34" s="23" t="s">
        <v>108</v>
      </c>
      <c r="D34" s="44" t="s">
        <v>114</v>
      </c>
      <c r="E34" s="44" t="s">
        <v>36</v>
      </c>
    </row>
    <row r="35" spans="2:5" ht="34.5" customHeight="1">
      <c r="B35" s="238"/>
      <c r="C35" s="23" t="s">
        <v>109</v>
      </c>
      <c r="D35" s="44" t="s">
        <v>192</v>
      </c>
      <c r="E35" s="44" t="s">
        <v>38</v>
      </c>
    </row>
    <row r="36" spans="2:5" ht="34.5" customHeight="1">
      <c r="B36" s="238"/>
      <c r="C36" s="23" t="s">
        <v>110</v>
      </c>
      <c r="D36" s="44" t="s">
        <v>116</v>
      </c>
      <c r="E36" s="44" t="s">
        <v>75</v>
      </c>
    </row>
    <row r="37" spans="2:5" ht="34.5" customHeight="1">
      <c r="B37" s="238"/>
      <c r="C37" s="23" t="s">
        <v>111</v>
      </c>
      <c r="D37" s="44" t="s">
        <v>117</v>
      </c>
      <c r="E37" s="44" t="s">
        <v>87</v>
      </c>
    </row>
    <row r="38" ht="32.25" customHeight="1">
      <c r="B38" s="1"/>
    </row>
    <row r="39" ht="32.25" customHeight="1">
      <c r="A39" s="8" t="s">
        <v>17</v>
      </c>
    </row>
    <row r="40" ht="39" customHeight="1">
      <c r="B40" s="18" t="s">
        <v>15</v>
      </c>
    </row>
    <row r="41" ht="39" customHeight="1"/>
    <row r="42" ht="39" customHeight="1"/>
    <row r="43" ht="39" customHeight="1"/>
    <row r="44" ht="39" customHeight="1"/>
    <row r="45" ht="39" customHeight="1"/>
    <row r="46" ht="39" customHeight="1"/>
    <row r="47" ht="39" customHeight="1"/>
    <row r="48" ht="39" customHeight="1"/>
    <row r="49" ht="39" customHeight="1"/>
    <row r="50" ht="39" customHeight="1"/>
    <row r="51" ht="39" customHeight="1"/>
    <row r="52" ht="39" customHeight="1"/>
    <row r="53" ht="39" customHeight="1"/>
    <row r="54" ht="39" customHeight="1"/>
    <row r="55" ht="39" customHeight="1"/>
  </sheetData>
  <sheetProtection/>
  <mergeCells count="8">
    <mergeCell ref="B28:B32"/>
    <mergeCell ref="B33:B37"/>
    <mergeCell ref="B10:B14"/>
    <mergeCell ref="B15:B19"/>
    <mergeCell ref="B20:B24"/>
    <mergeCell ref="B2:E2"/>
    <mergeCell ref="B3:D3"/>
    <mergeCell ref="B5:B9"/>
  </mergeCells>
  <printOptions/>
  <pageMargins left="0.3937007874015748" right="0.31496062992125984" top="0.2755905511811024" bottom="0" header="0" footer="0"/>
  <pageSetup fitToWidth="0" fitToHeight="1" horizontalDpi="300" verticalDpi="300" orientation="portrait" paperSize="9" scale="64" r:id="rId1"/>
  <rowBreaks count="1" manualBreakCount="1">
    <brk id="3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1:AH70"/>
  <sheetViews>
    <sheetView showGridLines="0" zoomScale="50" zoomScaleNormal="50" zoomScaleSheetLayoutView="50" zoomScalePageLayoutView="0" workbookViewId="0" topLeftCell="A1">
      <selection activeCell="A1" sqref="A1"/>
    </sheetView>
  </sheetViews>
  <sheetFormatPr defaultColWidth="8.875" defaultRowHeight="13.5"/>
  <cols>
    <col min="1" max="1" width="5.125" style="7" customWidth="1"/>
    <col min="2" max="2" width="8.875" style="7" customWidth="1"/>
    <col min="3" max="3" width="3.125" style="7" customWidth="1"/>
    <col min="4" max="4" width="7.00390625" style="7" bestFit="1" customWidth="1"/>
    <col min="5" max="5" width="2.75390625" style="7" hidden="1" customWidth="1"/>
    <col min="6" max="6" width="46.875" style="7" customWidth="1"/>
    <col min="7" max="11" width="3.625" style="7" customWidth="1"/>
    <col min="12" max="12" width="7.75390625" style="7" customWidth="1"/>
    <col min="13" max="13" width="4.75390625" style="7" customWidth="1"/>
    <col min="14" max="14" width="9.375" style="7" customWidth="1"/>
    <col min="15" max="15" width="7.75390625" style="7" customWidth="1"/>
    <col min="16" max="16" width="1.4921875" style="7" customWidth="1"/>
    <col min="17" max="17" width="5.625" style="7" customWidth="1"/>
    <col min="18" max="18" width="2.75390625" style="7" customWidth="1"/>
    <col min="19" max="20" width="5.625" style="7" customWidth="1"/>
    <col min="21" max="21" width="2.75390625" style="7" customWidth="1"/>
    <col min="22" max="23" width="5.625" style="7" customWidth="1"/>
    <col min="24" max="24" width="2.75390625" style="7" customWidth="1"/>
    <col min="25" max="26" width="5.625" style="7" customWidth="1"/>
    <col min="27" max="27" width="2.75390625" style="7" customWidth="1"/>
    <col min="28" max="29" width="5.625" style="7" customWidth="1"/>
    <col min="30" max="30" width="2.75390625" style="7" customWidth="1"/>
    <col min="31" max="31" width="5.625" style="7" customWidth="1"/>
    <col min="32" max="32" width="3.125" style="7" customWidth="1"/>
    <col min="33" max="33" width="3.25390625" style="7" customWidth="1"/>
    <col min="34" max="34" width="2.75390625" style="7" customWidth="1"/>
    <col min="35" max="35" width="5.50390625" style="7" customWidth="1"/>
    <col min="36" max="16384" width="8.875" style="7" customWidth="1"/>
  </cols>
  <sheetData>
    <row r="1" ht="24.75" customHeight="1">
      <c r="C1" s="71" t="s">
        <v>13</v>
      </c>
    </row>
    <row r="2" spans="4:16" ht="24.75" customHeight="1">
      <c r="D2" s="270" t="s">
        <v>120</v>
      </c>
      <c r="E2" s="271"/>
      <c r="F2" s="271"/>
      <c r="G2" s="271"/>
      <c r="H2" s="271"/>
      <c r="I2" s="271"/>
      <c r="J2" s="271"/>
      <c r="K2" s="271"/>
      <c r="L2" s="271"/>
      <c r="M2" s="271"/>
      <c r="N2" s="70"/>
      <c r="O2" s="70"/>
      <c r="P2" s="70"/>
    </row>
    <row r="3" spans="4:16" ht="24.75" customHeight="1">
      <c r="D3" s="68"/>
      <c r="E3" s="69"/>
      <c r="F3" s="69"/>
      <c r="G3" s="69"/>
      <c r="H3" s="69"/>
      <c r="I3" s="69"/>
      <c r="J3" s="69"/>
      <c r="K3" s="69"/>
      <c r="L3" s="69"/>
      <c r="M3" s="69"/>
      <c r="N3" s="70"/>
      <c r="O3" s="70"/>
      <c r="P3" s="70"/>
    </row>
    <row r="4" spans="4:16" ht="24.75" customHeight="1">
      <c r="D4" s="68"/>
      <c r="E4" s="69"/>
      <c r="F4" s="69"/>
      <c r="G4" s="69"/>
      <c r="H4" s="69"/>
      <c r="I4" s="69"/>
      <c r="J4" s="69"/>
      <c r="K4" s="69"/>
      <c r="L4" s="69"/>
      <c r="M4" s="69"/>
      <c r="N4" s="70"/>
      <c r="O4" s="70"/>
      <c r="P4" s="70"/>
    </row>
    <row r="5" spans="4:16" ht="24.75" customHeight="1">
      <c r="D5" s="68"/>
      <c r="E5" s="69"/>
      <c r="F5" s="69"/>
      <c r="G5" s="69"/>
      <c r="H5" s="69"/>
      <c r="I5" s="69"/>
      <c r="J5" s="69"/>
      <c r="K5" s="69"/>
      <c r="L5" s="69"/>
      <c r="M5" s="69"/>
      <c r="N5" s="70"/>
      <c r="O5" s="70"/>
      <c r="P5" s="70"/>
    </row>
    <row r="6" spans="4:34" ht="24.75" customHeight="1">
      <c r="D6" s="272" t="s">
        <v>45</v>
      </c>
      <c r="E6" s="271"/>
      <c r="F6" s="271"/>
      <c r="G6" s="271"/>
      <c r="H6" s="271"/>
      <c r="I6" s="271"/>
      <c r="J6" s="271"/>
      <c r="K6" s="271"/>
      <c r="L6" s="271"/>
      <c r="M6" s="271"/>
      <c r="N6" s="271"/>
      <c r="O6" s="271"/>
      <c r="P6" s="271"/>
      <c r="AF6" s="8"/>
      <c r="AG6" s="8"/>
      <c r="AH6" s="8"/>
    </row>
    <row r="7" spans="4:34" ht="24.75" customHeight="1">
      <c r="D7" s="14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AF7" s="8"/>
      <c r="AG7" s="8"/>
      <c r="AH7" s="8"/>
    </row>
    <row r="8" spans="6:34" ht="24.75" customHeight="1">
      <c r="F8" s="9" t="s">
        <v>19</v>
      </c>
      <c r="G8" s="9"/>
      <c r="H8" s="1"/>
      <c r="I8" s="1"/>
      <c r="J8" s="1"/>
      <c r="K8" s="1"/>
      <c r="L8" s="1"/>
      <c r="M8" s="1"/>
      <c r="N8" s="1"/>
      <c r="O8" s="1"/>
      <c r="P8" s="1"/>
      <c r="AF8" s="8"/>
      <c r="AG8" s="8"/>
      <c r="AH8" s="8"/>
    </row>
    <row r="9" spans="4:34" ht="24.75" customHeight="1">
      <c r="D9" s="10"/>
      <c r="E9" s="4"/>
      <c r="F9" s="5"/>
      <c r="G9" s="273" t="s">
        <v>4</v>
      </c>
      <c r="H9" s="274"/>
      <c r="I9" s="274"/>
      <c r="J9" s="274"/>
      <c r="K9" s="275"/>
      <c r="L9" s="45" t="s">
        <v>0</v>
      </c>
      <c r="M9" s="255" t="s">
        <v>3</v>
      </c>
      <c r="N9" s="257"/>
      <c r="O9" s="45" t="s">
        <v>1</v>
      </c>
      <c r="P9" s="46"/>
      <c r="Q9" s="256">
        <v>1</v>
      </c>
      <c r="R9" s="256"/>
      <c r="S9" s="257"/>
      <c r="T9" s="256">
        <v>2</v>
      </c>
      <c r="U9" s="256"/>
      <c r="V9" s="257"/>
      <c r="W9" s="255">
        <v>3</v>
      </c>
      <c r="X9" s="256"/>
      <c r="Y9" s="257"/>
      <c r="Z9" s="255">
        <v>4</v>
      </c>
      <c r="AA9" s="256"/>
      <c r="AB9" s="257"/>
      <c r="AC9" s="255">
        <v>5</v>
      </c>
      <c r="AD9" s="256"/>
      <c r="AE9" s="257"/>
      <c r="AF9" s="12"/>
      <c r="AG9" s="11"/>
      <c r="AH9" s="11"/>
    </row>
    <row r="10" spans="4:34" ht="24.75" customHeight="1">
      <c r="D10" s="258">
        <v>1</v>
      </c>
      <c r="E10" s="258">
        <v>1</v>
      </c>
      <c r="F10" s="260" t="str">
        <f>'参加チーム'!D5</f>
        <v>　ドルフィンズ二葉</v>
      </c>
      <c r="G10" s="262">
        <f>COUNTIF($Q$10:$AE$10,"○")</f>
        <v>4</v>
      </c>
      <c r="H10" s="264" t="s">
        <v>2</v>
      </c>
      <c r="I10" s="264">
        <f>COUNTIF($Q$10:$AE$10,"△")</f>
        <v>0</v>
      </c>
      <c r="J10" s="264" t="s">
        <v>2</v>
      </c>
      <c r="K10" s="266">
        <f>COUNTIF($Q$10:$AE$10,"×")</f>
        <v>0</v>
      </c>
      <c r="L10" s="253">
        <f>G10*2+I10*1</f>
        <v>8</v>
      </c>
      <c r="M10" s="47" t="s">
        <v>81</v>
      </c>
      <c r="N10" s="48">
        <f>T11+W11+Z11+AC11</f>
        <v>39</v>
      </c>
      <c r="O10" s="253">
        <f>RANK(L10,$L$10:$L$19,0)</f>
        <v>1</v>
      </c>
      <c r="P10" s="46"/>
      <c r="Q10" s="244"/>
      <c r="R10" s="245"/>
      <c r="S10" s="246"/>
      <c r="T10" s="241" t="str">
        <f>IF(T11&gt;V11,"○",(IF(T11=V11,"△","×")))</f>
        <v>○</v>
      </c>
      <c r="U10" s="242"/>
      <c r="V10" s="243"/>
      <c r="W10" s="241" t="str">
        <f>IF(W11&gt;Y11,"○",(IF(W11=Y11,"△","×")))</f>
        <v>○</v>
      </c>
      <c r="X10" s="242"/>
      <c r="Y10" s="243"/>
      <c r="Z10" s="241" t="str">
        <f>IF(Z11&gt;AB11,"○",(IF(Z11=AB11,"△","×")))</f>
        <v>○</v>
      </c>
      <c r="AA10" s="242"/>
      <c r="AB10" s="243"/>
      <c r="AC10" s="241" t="str">
        <f>IF(AC11&gt;AE11,"○",(IF(AC11=AE11,"△","×")))</f>
        <v>○</v>
      </c>
      <c r="AD10" s="242"/>
      <c r="AE10" s="243"/>
      <c r="AF10" s="13"/>
      <c r="AG10" s="11"/>
      <c r="AH10" s="11"/>
    </row>
    <row r="11" spans="4:34" ht="24.75" customHeight="1">
      <c r="D11" s="259"/>
      <c r="E11" s="259"/>
      <c r="F11" s="261"/>
      <c r="G11" s="263"/>
      <c r="H11" s="265"/>
      <c r="I11" s="265"/>
      <c r="J11" s="265"/>
      <c r="K11" s="267"/>
      <c r="L11" s="254"/>
      <c r="M11" s="49" t="s">
        <v>82</v>
      </c>
      <c r="N11" s="50">
        <f>V11+Y11+AB11+AE11</f>
        <v>17</v>
      </c>
      <c r="O11" s="254"/>
      <c r="P11" s="46"/>
      <c r="Q11" s="247"/>
      <c r="R11" s="248"/>
      <c r="S11" s="249"/>
      <c r="T11" s="203">
        <f>'全タイムスケジュール'!G12</f>
        <v>11</v>
      </c>
      <c r="U11" s="204" t="s">
        <v>2</v>
      </c>
      <c r="V11" s="205">
        <f>'全タイムスケジュール'!I12</f>
        <v>4</v>
      </c>
      <c r="W11" s="203">
        <f>'全タイムスケジュール'!G25</f>
        <v>10</v>
      </c>
      <c r="X11" s="204" t="s">
        <v>2</v>
      </c>
      <c r="Y11" s="205">
        <f>'全タイムスケジュール'!I25</f>
        <v>4</v>
      </c>
      <c r="Z11" s="203">
        <f>'全タイムスケジュール'!G39</f>
        <v>8</v>
      </c>
      <c r="AA11" s="204" t="s">
        <v>2</v>
      </c>
      <c r="AB11" s="205">
        <f>'全タイムスケジュール'!I39</f>
        <v>5</v>
      </c>
      <c r="AC11" s="203">
        <f>'全タイムスケジュール'!I16</f>
        <v>10</v>
      </c>
      <c r="AD11" s="204" t="s">
        <v>2</v>
      </c>
      <c r="AE11" s="205">
        <f>'全タイムスケジュール'!G16</f>
        <v>4</v>
      </c>
      <c r="AF11" s="3"/>
      <c r="AG11" s="6"/>
      <c r="AH11" s="3"/>
    </row>
    <row r="12" spans="4:34" ht="24.75" customHeight="1">
      <c r="D12" s="258">
        <v>2</v>
      </c>
      <c r="E12" s="258">
        <v>2</v>
      </c>
      <c r="F12" s="260" t="str">
        <f>'参加チーム'!D6</f>
        <v>　城西レッドウイングス</v>
      </c>
      <c r="G12" s="262">
        <f>COUNTIF($Q$12:$AE$12,"○")</f>
        <v>1</v>
      </c>
      <c r="H12" s="264" t="s">
        <v>2</v>
      </c>
      <c r="I12" s="264">
        <f>COUNTIF($Q$12:$AE$12,"△")</f>
        <v>0</v>
      </c>
      <c r="J12" s="264" t="s">
        <v>2</v>
      </c>
      <c r="K12" s="266">
        <f>COUNTIF($Q$12:$AE$12,"×")</f>
        <v>3</v>
      </c>
      <c r="L12" s="253">
        <f>G12*2+I12*1</f>
        <v>2</v>
      </c>
      <c r="M12" s="47" t="s">
        <v>81</v>
      </c>
      <c r="N12" s="48">
        <f>Q13+W13+Z13+AC13</f>
        <v>30</v>
      </c>
      <c r="O12" s="253">
        <f>RANK(L12,$L$10:$L$19,0)</f>
        <v>4</v>
      </c>
      <c r="P12" s="46"/>
      <c r="Q12" s="241" t="str">
        <f>IF(Q13&gt;S13,"○",(IF(Q13=S13,"△","×")))</f>
        <v>×</v>
      </c>
      <c r="R12" s="242"/>
      <c r="S12" s="243"/>
      <c r="T12" s="244"/>
      <c r="U12" s="245"/>
      <c r="V12" s="246"/>
      <c r="W12" s="241" t="str">
        <f>IF(W13&gt;Y13,"○",(IF(W13=Y13,"△","×")))</f>
        <v>○</v>
      </c>
      <c r="X12" s="242"/>
      <c r="Y12" s="243"/>
      <c r="Z12" s="241" t="str">
        <f>IF(Z13&gt;AB13,"○",(IF(Z13=AB13,"△","×")))</f>
        <v>×</v>
      </c>
      <c r="AA12" s="242"/>
      <c r="AB12" s="243"/>
      <c r="AC12" s="241" t="str">
        <f>IF(AC13&gt;AE13,"○",(IF(AC13=AE13,"△","×")))</f>
        <v>×</v>
      </c>
      <c r="AD12" s="242"/>
      <c r="AE12" s="243"/>
      <c r="AF12" s="13"/>
      <c r="AG12" s="11"/>
      <c r="AH12" s="11"/>
    </row>
    <row r="13" spans="4:34" ht="24.75" customHeight="1">
      <c r="D13" s="259"/>
      <c r="E13" s="259"/>
      <c r="F13" s="261"/>
      <c r="G13" s="263"/>
      <c r="H13" s="265"/>
      <c r="I13" s="265"/>
      <c r="J13" s="265"/>
      <c r="K13" s="267"/>
      <c r="L13" s="254"/>
      <c r="M13" s="49" t="s">
        <v>82</v>
      </c>
      <c r="N13" s="50">
        <f>S13+Y13+AB13+AE13</f>
        <v>39</v>
      </c>
      <c r="O13" s="254"/>
      <c r="P13" s="46"/>
      <c r="Q13" s="203">
        <f>IF(V11="","",V11)</f>
        <v>4</v>
      </c>
      <c r="R13" s="204" t="s">
        <v>2</v>
      </c>
      <c r="S13" s="203">
        <f>IF(T11="","",T11)</f>
        <v>11</v>
      </c>
      <c r="T13" s="247"/>
      <c r="U13" s="248"/>
      <c r="V13" s="249"/>
      <c r="W13" s="203">
        <f>'全タイムスケジュール'!G21</f>
        <v>11</v>
      </c>
      <c r="X13" s="204" t="s">
        <v>2</v>
      </c>
      <c r="Y13" s="205">
        <f>'全タイムスケジュール'!I21</f>
        <v>8</v>
      </c>
      <c r="Z13" s="203">
        <f>'全タイムスケジュール'!G35</f>
        <v>7</v>
      </c>
      <c r="AA13" s="204" t="s">
        <v>2</v>
      </c>
      <c r="AB13" s="205">
        <f>'全タイムスケジュール'!I35</f>
        <v>11</v>
      </c>
      <c r="AC13" s="203">
        <f>'全タイムスケジュール'!G41</f>
        <v>8</v>
      </c>
      <c r="AD13" s="204" t="s">
        <v>2</v>
      </c>
      <c r="AE13" s="205">
        <f>'全タイムスケジュール'!I41</f>
        <v>9</v>
      </c>
      <c r="AF13" s="3"/>
      <c r="AG13" s="6"/>
      <c r="AH13" s="3"/>
    </row>
    <row r="14" spans="4:34" ht="24.75" customHeight="1">
      <c r="D14" s="258">
        <v>3</v>
      </c>
      <c r="E14" s="258">
        <v>3</v>
      </c>
      <c r="F14" s="260" t="str">
        <f>'参加チーム'!D7</f>
        <v>　城北ジェイソンズＤＢＴ</v>
      </c>
      <c r="G14" s="262">
        <f>COUNTIF($Q$14:$AE$14,"○")</f>
        <v>0</v>
      </c>
      <c r="H14" s="264" t="s">
        <v>2</v>
      </c>
      <c r="I14" s="264">
        <f>COUNTIF($Q$14:$AE$14,"△")</f>
        <v>0</v>
      </c>
      <c r="J14" s="264" t="s">
        <v>2</v>
      </c>
      <c r="K14" s="266">
        <f>COUNTIF($Q$14:$AE$14,"×")</f>
        <v>4</v>
      </c>
      <c r="L14" s="253">
        <f>G14*2+I14*1</f>
        <v>0</v>
      </c>
      <c r="M14" s="47" t="s">
        <v>81</v>
      </c>
      <c r="N14" s="48">
        <f>T15+Q15+Z15+AC15</f>
        <v>26</v>
      </c>
      <c r="O14" s="253">
        <f>RANK(L14,$L$10:$L$19,0)</f>
        <v>5</v>
      </c>
      <c r="P14" s="46"/>
      <c r="Q14" s="241" t="str">
        <f>IF(Q15&gt;S15,"○",(IF(Q15=S15,"△","×")))</f>
        <v>×</v>
      </c>
      <c r="R14" s="242"/>
      <c r="S14" s="243"/>
      <c r="T14" s="241" t="str">
        <f>IF(T15&gt;V15,"○",(IF(T15=V15,"△","×")))</f>
        <v>×</v>
      </c>
      <c r="U14" s="242"/>
      <c r="V14" s="243"/>
      <c r="W14" s="244"/>
      <c r="X14" s="245"/>
      <c r="Y14" s="246"/>
      <c r="Z14" s="241" t="str">
        <f>IF(Z15&gt;AB15,"○",(IF(Z15=AB15,"△","×")))</f>
        <v>×</v>
      </c>
      <c r="AA14" s="242"/>
      <c r="AB14" s="243"/>
      <c r="AC14" s="241" t="str">
        <f>IF(AC15&gt;AE15,"○",(IF(AC15=AE15,"△","×")))</f>
        <v>×</v>
      </c>
      <c r="AD14" s="242"/>
      <c r="AE14" s="243"/>
      <c r="AF14" s="13"/>
      <c r="AG14" s="11"/>
      <c r="AH14" s="11"/>
    </row>
    <row r="15" spans="4:34" ht="24.75" customHeight="1">
      <c r="D15" s="259"/>
      <c r="E15" s="259"/>
      <c r="F15" s="261"/>
      <c r="G15" s="263"/>
      <c r="H15" s="265"/>
      <c r="I15" s="265"/>
      <c r="J15" s="265"/>
      <c r="K15" s="267"/>
      <c r="L15" s="254"/>
      <c r="M15" s="49" t="s">
        <v>82</v>
      </c>
      <c r="N15" s="50">
        <f>S15+V15+AB15+AE15</f>
        <v>41</v>
      </c>
      <c r="O15" s="254"/>
      <c r="P15" s="46"/>
      <c r="Q15" s="203">
        <f>IF(Y11="","",Y11)</f>
        <v>4</v>
      </c>
      <c r="R15" s="204" t="s">
        <v>2</v>
      </c>
      <c r="S15" s="205">
        <f>IF(W11="","",W11)</f>
        <v>10</v>
      </c>
      <c r="T15" s="203">
        <f>IF(Y13="","",Y13)</f>
        <v>8</v>
      </c>
      <c r="U15" s="204" t="s">
        <v>2</v>
      </c>
      <c r="V15" s="205">
        <f>IF(W13="","",W13)</f>
        <v>11</v>
      </c>
      <c r="W15" s="247"/>
      <c r="X15" s="248"/>
      <c r="Y15" s="249"/>
      <c r="Z15" s="203">
        <f>'全タイムスケジュール'!G14</f>
        <v>9</v>
      </c>
      <c r="AA15" s="204" t="s">
        <v>2</v>
      </c>
      <c r="AB15" s="205">
        <f>'全タイムスケジュール'!I14</f>
        <v>10</v>
      </c>
      <c r="AC15" s="203">
        <f>'全タイムスケジュール'!G37</f>
        <v>5</v>
      </c>
      <c r="AD15" s="204" t="s">
        <v>2</v>
      </c>
      <c r="AE15" s="205">
        <f>'全タイムスケジュール'!I37</f>
        <v>10</v>
      </c>
      <c r="AF15" s="3"/>
      <c r="AG15" s="6"/>
      <c r="AH15" s="3"/>
    </row>
    <row r="16" spans="4:34" ht="24.75" customHeight="1">
      <c r="D16" s="258">
        <v>4</v>
      </c>
      <c r="E16" s="46"/>
      <c r="F16" s="260" t="str">
        <f>'参加チーム'!D8</f>
        <v>　須賀川ブルーインパルス</v>
      </c>
      <c r="G16" s="262">
        <f>COUNTIF($Q$16:$AE$16,"○")</f>
        <v>3</v>
      </c>
      <c r="H16" s="264" t="s">
        <v>2</v>
      </c>
      <c r="I16" s="264">
        <f>COUNTIF($Q$16:$AE$16,"△")</f>
        <v>0</v>
      </c>
      <c r="J16" s="264" t="s">
        <v>2</v>
      </c>
      <c r="K16" s="266">
        <f>COUNTIF($Q$16:$AE$16,"×")</f>
        <v>1</v>
      </c>
      <c r="L16" s="253">
        <f>G16*2+I16*1</f>
        <v>6</v>
      </c>
      <c r="M16" s="47" t="s">
        <v>81</v>
      </c>
      <c r="N16" s="48">
        <f>T17+W17+Q17+AC17</f>
        <v>36</v>
      </c>
      <c r="O16" s="253">
        <f>RANK(L16,$L$10:$L$19,0)</f>
        <v>2</v>
      </c>
      <c r="P16" s="46"/>
      <c r="Q16" s="241" t="str">
        <f>IF(Q17&gt;S17,"○",(IF(Q17=S17,"△","×")))</f>
        <v>×</v>
      </c>
      <c r="R16" s="242"/>
      <c r="S16" s="243"/>
      <c r="T16" s="241" t="str">
        <f>IF(T17&gt;V17,"○",(IF(T17=V17,"△","×")))</f>
        <v>○</v>
      </c>
      <c r="U16" s="242"/>
      <c r="V16" s="243"/>
      <c r="W16" s="241" t="str">
        <f>IF(W17&gt;Y17,"○",(IF(W17=Y17,"△","×")))</f>
        <v>○</v>
      </c>
      <c r="X16" s="242"/>
      <c r="Y16" s="243"/>
      <c r="Z16" s="244"/>
      <c r="AA16" s="245"/>
      <c r="AB16" s="246"/>
      <c r="AC16" s="241" t="str">
        <f>IF(AC17&gt;AE17,"○",(IF(AC17=AE17,"△","×")))</f>
        <v>○</v>
      </c>
      <c r="AD16" s="242"/>
      <c r="AE16" s="243"/>
      <c r="AF16" s="3"/>
      <c r="AG16" s="6"/>
      <c r="AH16" s="3"/>
    </row>
    <row r="17" spans="4:34" ht="24.75" customHeight="1">
      <c r="D17" s="259"/>
      <c r="E17" s="46"/>
      <c r="F17" s="261"/>
      <c r="G17" s="263"/>
      <c r="H17" s="265"/>
      <c r="I17" s="265"/>
      <c r="J17" s="265"/>
      <c r="K17" s="267"/>
      <c r="L17" s="254"/>
      <c r="M17" s="49" t="s">
        <v>82</v>
      </c>
      <c r="N17" s="50">
        <f>V17+Y17+S17+AE17</f>
        <v>32</v>
      </c>
      <c r="O17" s="254"/>
      <c r="P17" s="46"/>
      <c r="Q17" s="203">
        <f>IF(AB11="","",AB11)</f>
        <v>5</v>
      </c>
      <c r="R17" s="204" t="s">
        <v>2</v>
      </c>
      <c r="S17" s="205">
        <f>IF(Z11="","",Z11)</f>
        <v>8</v>
      </c>
      <c r="T17" s="203">
        <f>IF(AB13="","",AB13)</f>
        <v>11</v>
      </c>
      <c r="U17" s="204" t="s">
        <v>2</v>
      </c>
      <c r="V17" s="205">
        <f>IF(Z13="","",Z13)</f>
        <v>7</v>
      </c>
      <c r="W17" s="203">
        <f>IF(AB15="","",AB15)</f>
        <v>10</v>
      </c>
      <c r="X17" s="204" t="s">
        <v>2</v>
      </c>
      <c r="Y17" s="205">
        <f>IF(Z15="","",Z15)</f>
        <v>9</v>
      </c>
      <c r="Z17" s="247"/>
      <c r="AA17" s="248"/>
      <c r="AB17" s="249"/>
      <c r="AC17" s="203">
        <f>'全タイムスケジュール'!G23</f>
        <v>10</v>
      </c>
      <c r="AD17" s="204" t="s">
        <v>2</v>
      </c>
      <c r="AE17" s="205">
        <f>'全タイムスケジュール'!I23</f>
        <v>8</v>
      </c>
      <c r="AF17" s="3"/>
      <c r="AG17" s="6"/>
      <c r="AH17" s="3"/>
    </row>
    <row r="18" spans="4:34" ht="24.75" customHeight="1">
      <c r="D18" s="258">
        <v>5</v>
      </c>
      <c r="E18" s="258">
        <v>4</v>
      </c>
      <c r="F18" s="260" t="str">
        <f>'参加チーム'!D9</f>
        <v>　永盛ミュートス・キッズ</v>
      </c>
      <c r="G18" s="262">
        <f>COUNTIF($Q$18:$AE$18,"○")</f>
        <v>2</v>
      </c>
      <c r="H18" s="264" t="s">
        <v>2</v>
      </c>
      <c r="I18" s="264">
        <f>COUNTIF($Q$18:$AE$18,"△")</f>
        <v>0</v>
      </c>
      <c r="J18" s="264" t="s">
        <v>2</v>
      </c>
      <c r="K18" s="266">
        <f>COUNTIF($Q$18:$AE$18,"×")</f>
        <v>2</v>
      </c>
      <c r="L18" s="253">
        <f>G18*2+I18*1</f>
        <v>4</v>
      </c>
      <c r="M18" s="47" t="s">
        <v>81</v>
      </c>
      <c r="N18" s="48">
        <f>T19+W19+Z19+Q19</f>
        <v>31</v>
      </c>
      <c r="O18" s="253">
        <f>RANK(L18,$L$10:$L$19,0)</f>
        <v>3</v>
      </c>
      <c r="P18" s="46"/>
      <c r="Q18" s="241" t="str">
        <f>IF(Q19&gt;S19,"○",(IF(Q19=S19,"△","×")))</f>
        <v>×</v>
      </c>
      <c r="R18" s="242"/>
      <c r="S18" s="243"/>
      <c r="T18" s="241" t="str">
        <f>IF(T19&gt;V19,"○",(IF(T19=V19,"△","×")))</f>
        <v>○</v>
      </c>
      <c r="U18" s="242"/>
      <c r="V18" s="243"/>
      <c r="W18" s="241" t="str">
        <f>IF(W19&gt;Y19,"○",(IF(W19=Y19,"△","×")))</f>
        <v>○</v>
      </c>
      <c r="X18" s="242"/>
      <c r="Y18" s="243"/>
      <c r="Z18" s="241" t="str">
        <f>IF(Z19&gt;AB19,"○",(IF(Z19=AB19,"△","×")))</f>
        <v>×</v>
      </c>
      <c r="AA18" s="242"/>
      <c r="AB18" s="243"/>
      <c r="AC18" s="244"/>
      <c r="AD18" s="245"/>
      <c r="AE18" s="246"/>
      <c r="AF18" s="13"/>
      <c r="AG18" s="11"/>
      <c r="AH18" s="11"/>
    </row>
    <row r="19" spans="4:34" ht="24.75" customHeight="1">
      <c r="D19" s="259"/>
      <c r="E19" s="259"/>
      <c r="F19" s="261"/>
      <c r="G19" s="263"/>
      <c r="H19" s="265"/>
      <c r="I19" s="265"/>
      <c r="J19" s="265"/>
      <c r="K19" s="267"/>
      <c r="L19" s="254"/>
      <c r="M19" s="49" t="s">
        <v>82</v>
      </c>
      <c r="N19" s="50">
        <f>V19+Y19+AB19+S19</f>
        <v>33</v>
      </c>
      <c r="O19" s="254"/>
      <c r="P19" s="46"/>
      <c r="Q19" s="203">
        <f>IF(AE11="","",AE11)</f>
        <v>4</v>
      </c>
      <c r="R19" s="204" t="s">
        <v>2</v>
      </c>
      <c r="S19" s="205">
        <f>IF(AC11="","",AC11)</f>
        <v>10</v>
      </c>
      <c r="T19" s="203">
        <f>IF(AE13="","",AE13)</f>
        <v>9</v>
      </c>
      <c r="U19" s="204" t="s">
        <v>2</v>
      </c>
      <c r="V19" s="205">
        <f>IF(AC13="","",AC13)</f>
        <v>8</v>
      </c>
      <c r="W19" s="203">
        <f>IF(AE15="","",AE15)</f>
        <v>10</v>
      </c>
      <c r="X19" s="204" t="s">
        <v>2</v>
      </c>
      <c r="Y19" s="205">
        <f>IF(AC15="","",AC15)</f>
        <v>5</v>
      </c>
      <c r="Z19" s="203">
        <f>IF(AE17="","",AE17)</f>
        <v>8</v>
      </c>
      <c r="AA19" s="204" t="s">
        <v>2</v>
      </c>
      <c r="AB19" s="205">
        <f>IF(AC17="","",AC17)</f>
        <v>10</v>
      </c>
      <c r="AC19" s="247"/>
      <c r="AD19" s="248"/>
      <c r="AE19" s="249"/>
      <c r="AF19" s="3"/>
      <c r="AG19" s="6"/>
      <c r="AH19" s="3"/>
    </row>
    <row r="20" spans="7:31" ht="24.75" customHeight="1">
      <c r="G20" s="51"/>
      <c r="H20" s="51"/>
      <c r="I20" s="51"/>
      <c r="J20" s="51"/>
      <c r="K20" s="51"/>
      <c r="L20" s="52"/>
      <c r="M20" s="52"/>
      <c r="N20" s="52"/>
      <c r="O20" s="52"/>
      <c r="P20" s="52"/>
      <c r="Q20" s="2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</row>
    <row r="21" spans="6:16" ht="24.75" customHeight="1">
      <c r="F21" s="9" t="s">
        <v>8</v>
      </c>
      <c r="G21" s="51"/>
      <c r="H21" s="51"/>
      <c r="I21" s="51"/>
      <c r="J21" s="51"/>
      <c r="K21" s="51"/>
      <c r="L21" s="51"/>
      <c r="M21" s="51"/>
      <c r="N21" s="51"/>
      <c r="O21" s="51"/>
      <c r="P21" s="51"/>
    </row>
    <row r="22" spans="4:34" ht="24.75" customHeight="1">
      <c r="D22" s="10"/>
      <c r="E22" s="4"/>
      <c r="F22" s="5"/>
      <c r="G22" s="273" t="s">
        <v>4</v>
      </c>
      <c r="H22" s="274"/>
      <c r="I22" s="274"/>
      <c r="J22" s="274"/>
      <c r="K22" s="275"/>
      <c r="L22" s="45" t="s">
        <v>0</v>
      </c>
      <c r="M22" s="255" t="s">
        <v>3</v>
      </c>
      <c r="N22" s="257"/>
      <c r="O22" s="45" t="s">
        <v>1</v>
      </c>
      <c r="P22" s="46"/>
      <c r="Q22" s="251">
        <v>6</v>
      </c>
      <c r="R22" s="251"/>
      <c r="S22" s="252"/>
      <c r="T22" s="251">
        <v>7</v>
      </c>
      <c r="U22" s="251"/>
      <c r="V22" s="252"/>
      <c r="W22" s="250">
        <v>8</v>
      </c>
      <c r="X22" s="251"/>
      <c r="Y22" s="252"/>
      <c r="Z22" s="250">
        <v>9</v>
      </c>
      <c r="AA22" s="251"/>
      <c r="AB22" s="252"/>
      <c r="AC22" s="250">
        <v>10</v>
      </c>
      <c r="AD22" s="251"/>
      <c r="AE22" s="252"/>
      <c r="AF22" s="12"/>
      <c r="AG22" s="11"/>
      <c r="AH22" s="11"/>
    </row>
    <row r="23" spans="4:34" ht="24.75" customHeight="1">
      <c r="D23" s="258">
        <v>6</v>
      </c>
      <c r="E23" s="258">
        <v>1</v>
      </c>
      <c r="F23" s="260" t="str">
        <f>'参加チーム'!D10</f>
        <v>　ＫＥＮＯＨホワイトエンジェルス</v>
      </c>
      <c r="G23" s="262">
        <f>COUNTIF($Q$23:$AE$23,"○")</f>
        <v>2</v>
      </c>
      <c r="H23" s="264" t="s">
        <v>2</v>
      </c>
      <c r="I23" s="264">
        <f>COUNTIF($Q$23:$AE$23,"△")</f>
        <v>0</v>
      </c>
      <c r="J23" s="264" t="s">
        <v>2</v>
      </c>
      <c r="K23" s="266">
        <f>COUNTIF($Q$23:$AE$23,"×")</f>
        <v>2</v>
      </c>
      <c r="L23" s="253">
        <f>G23*2+I23*1</f>
        <v>4</v>
      </c>
      <c r="M23" s="47" t="s">
        <v>81</v>
      </c>
      <c r="N23" s="48">
        <f>T24+W24+Z24+AC24</f>
        <v>30</v>
      </c>
      <c r="O23" s="253">
        <f>RANK(L23,$L$23:$L$32,0)</f>
        <v>3</v>
      </c>
      <c r="P23" s="46"/>
      <c r="Q23" s="244"/>
      <c r="R23" s="245"/>
      <c r="S23" s="246"/>
      <c r="T23" s="241" t="str">
        <f>IF(T24&gt;V24,"○",(IF(T24=V24,"△","×")))</f>
        <v>×</v>
      </c>
      <c r="U23" s="242"/>
      <c r="V23" s="243"/>
      <c r="W23" s="241" t="str">
        <f>IF(W24&gt;Y24,"○",(IF(W24=Y24,"△","×")))</f>
        <v>○</v>
      </c>
      <c r="X23" s="242"/>
      <c r="Y23" s="243"/>
      <c r="Z23" s="241" t="str">
        <f>IF(Z24&gt;AB24,"○",(IF(Z24=AB24,"△","×")))</f>
        <v>○</v>
      </c>
      <c r="AA23" s="242"/>
      <c r="AB23" s="243"/>
      <c r="AC23" s="241" t="str">
        <f>IF(AC24&gt;AE24,"○",(IF(AC24=AE24,"△","×")))</f>
        <v>×</v>
      </c>
      <c r="AD23" s="242"/>
      <c r="AE23" s="243"/>
      <c r="AF23" s="13"/>
      <c r="AG23" s="11"/>
      <c r="AH23" s="11"/>
    </row>
    <row r="24" spans="4:34" ht="24.75" customHeight="1">
      <c r="D24" s="259"/>
      <c r="E24" s="259"/>
      <c r="F24" s="261"/>
      <c r="G24" s="263"/>
      <c r="H24" s="265"/>
      <c r="I24" s="265"/>
      <c r="J24" s="265"/>
      <c r="K24" s="267"/>
      <c r="L24" s="254"/>
      <c r="M24" s="49" t="s">
        <v>82</v>
      </c>
      <c r="N24" s="50">
        <f>V24+Y24+AB24+AE24</f>
        <v>22</v>
      </c>
      <c r="O24" s="254"/>
      <c r="P24" s="46"/>
      <c r="Q24" s="247"/>
      <c r="R24" s="248"/>
      <c r="S24" s="249"/>
      <c r="T24" s="203">
        <f>'全タイムスケジュール'!R12</f>
        <v>7</v>
      </c>
      <c r="U24" s="204" t="s">
        <v>2</v>
      </c>
      <c r="V24" s="205">
        <f>'全タイムスケジュール'!T12</f>
        <v>9</v>
      </c>
      <c r="W24" s="203">
        <f>'全タイムスケジュール'!R25</f>
        <v>10</v>
      </c>
      <c r="X24" s="204" t="s">
        <v>2</v>
      </c>
      <c r="Y24" s="205">
        <f>'全タイムスケジュール'!T25</f>
        <v>3</v>
      </c>
      <c r="Z24" s="203">
        <f>'全タイムスケジュール'!R39</f>
        <v>11</v>
      </c>
      <c r="AA24" s="204" t="s">
        <v>2</v>
      </c>
      <c r="AB24" s="205">
        <f>'全タイムスケジュール'!T39</f>
        <v>1</v>
      </c>
      <c r="AC24" s="203">
        <f>'全タイムスケジュール'!T16</f>
        <v>2</v>
      </c>
      <c r="AD24" s="204" t="s">
        <v>2</v>
      </c>
      <c r="AE24" s="205">
        <f>'全タイムスケジュール'!R16</f>
        <v>9</v>
      </c>
      <c r="AF24" s="3"/>
      <c r="AG24" s="6"/>
      <c r="AH24" s="3"/>
    </row>
    <row r="25" spans="4:34" ht="24.75" customHeight="1">
      <c r="D25" s="258">
        <v>7</v>
      </c>
      <c r="E25" s="258">
        <v>2</v>
      </c>
      <c r="F25" s="260" t="str">
        <f>'参加チーム'!D11</f>
        <v>　ツーリーフ</v>
      </c>
      <c r="G25" s="262">
        <f>COUNTIF($Q$25:$AE$25,"○")</f>
        <v>3</v>
      </c>
      <c r="H25" s="264" t="s">
        <v>2</v>
      </c>
      <c r="I25" s="264">
        <f>COUNTIF($Q$25:$AE$25,"△")</f>
        <v>0</v>
      </c>
      <c r="J25" s="264" t="s">
        <v>2</v>
      </c>
      <c r="K25" s="266">
        <f>COUNTIF($Q$25:$AE$25,"×")</f>
        <v>1</v>
      </c>
      <c r="L25" s="253">
        <f>G25*2+I25*1</f>
        <v>6</v>
      </c>
      <c r="M25" s="47" t="s">
        <v>81</v>
      </c>
      <c r="N25" s="48">
        <f>Q26+W26+Z26+AC26</f>
        <v>33</v>
      </c>
      <c r="O25" s="253">
        <f>RANK(L25,$L$23:$L$32,0)</f>
        <v>1</v>
      </c>
      <c r="P25" s="46"/>
      <c r="Q25" s="241" t="str">
        <f>IF(Q26&gt;S26,"○",(IF(Q26=S26,"△","×")))</f>
        <v>○</v>
      </c>
      <c r="R25" s="242"/>
      <c r="S25" s="243"/>
      <c r="T25" s="244"/>
      <c r="U25" s="245"/>
      <c r="V25" s="246"/>
      <c r="W25" s="241" t="str">
        <f>IF(W26&gt;Y26,"○",(IF(W26=Y26,"△","×")))</f>
        <v>×</v>
      </c>
      <c r="X25" s="242"/>
      <c r="Y25" s="243"/>
      <c r="Z25" s="241" t="str">
        <f>IF(Z26&gt;AB26,"○",(IF(Z26=AB26,"△","×")))</f>
        <v>○</v>
      </c>
      <c r="AA25" s="242"/>
      <c r="AB25" s="243"/>
      <c r="AC25" s="241" t="str">
        <f>IF(AC26&gt;AE26,"○",(IF(AC26=AE26,"△","×")))</f>
        <v>○</v>
      </c>
      <c r="AD25" s="242"/>
      <c r="AE25" s="243"/>
      <c r="AF25" s="13"/>
      <c r="AG25" s="11"/>
      <c r="AH25" s="11"/>
    </row>
    <row r="26" spans="4:34" ht="24.75" customHeight="1">
      <c r="D26" s="259"/>
      <c r="E26" s="259"/>
      <c r="F26" s="261"/>
      <c r="G26" s="263"/>
      <c r="H26" s="265"/>
      <c r="I26" s="265"/>
      <c r="J26" s="265"/>
      <c r="K26" s="267"/>
      <c r="L26" s="254"/>
      <c r="M26" s="49" t="s">
        <v>82</v>
      </c>
      <c r="N26" s="50">
        <f>S26+Y26+AB26+AE26</f>
        <v>20</v>
      </c>
      <c r="O26" s="254"/>
      <c r="P26" s="46"/>
      <c r="Q26" s="203">
        <f>IF(V24="","",V24)</f>
        <v>9</v>
      </c>
      <c r="R26" s="204" t="s">
        <v>2</v>
      </c>
      <c r="S26" s="203">
        <f>IF(T24="","",T24)</f>
        <v>7</v>
      </c>
      <c r="T26" s="247"/>
      <c r="U26" s="248"/>
      <c r="V26" s="249"/>
      <c r="W26" s="203">
        <f>'全タイムスケジュール'!R21</f>
        <v>2</v>
      </c>
      <c r="X26" s="204" t="s">
        <v>2</v>
      </c>
      <c r="Y26" s="205">
        <f>'全タイムスケジュール'!T21</f>
        <v>9</v>
      </c>
      <c r="Z26" s="203">
        <f>'全タイムスケジュール'!R35</f>
        <v>11</v>
      </c>
      <c r="AA26" s="204" t="s">
        <v>2</v>
      </c>
      <c r="AB26" s="205">
        <f>'全タイムスケジュール'!T35</f>
        <v>1</v>
      </c>
      <c r="AC26" s="203">
        <f>'全タイムスケジュール'!R41</f>
        <v>11</v>
      </c>
      <c r="AD26" s="204" t="s">
        <v>2</v>
      </c>
      <c r="AE26" s="205">
        <f>'全タイムスケジュール'!T41</f>
        <v>3</v>
      </c>
      <c r="AF26" s="3"/>
      <c r="AG26" s="6"/>
      <c r="AH26" s="3"/>
    </row>
    <row r="27" spans="4:34" ht="24.75" customHeight="1">
      <c r="D27" s="258">
        <v>8</v>
      </c>
      <c r="E27" s="258">
        <v>3</v>
      </c>
      <c r="F27" s="260" t="str">
        <f>'参加チーム'!D12</f>
        <v>　門田パープルソウル</v>
      </c>
      <c r="G27" s="262">
        <f>COUNTIF($Q$27:$AE$27,"○")</f>
        <v>2</v>
      </c>
      <c r="H27" s="264" t="s">
        <v>2</v>
      </c>
      <c r="I27" s="264">
        <f>COUNTIF($Q$27:$AE$27,"△")</f>
        <v>0</v>
      </c>
      <c r="J27" s="264" t="s">
        <v>2</v>
      </c>
      <c r="K27" s="266">
        <f>COUNTIF($Q$27:$AE$27,"×")</f>
        <v>2</v>
      </c>
      <c r="L27" s="253">
        <f>G27*2+I27*1</f>
        <v>4</v>
      </c>
      <c r="M27" s="47" t="s">
        <v>81</v>
      </c>
      <c r="N27" s="48">
        <f>T28+Q28+Z28+AC28</f>
        <v>24</v>
      </c>
      <c r="O27" s="253">
        <v>4</v>
      </c>
      <c r="P27" s="46"/>
      <c r="Q27" s="241" t="str">
        <f>IF(Q28&gt;S28,"○",(IF(Q28=S28,"△","×")))</f>
        <v>×</v>
      </c>
      <c r="R27" s="242"/>
      <c r="S27" s="243"/>
      <c r="T27" s="241" t="str">
        <f>IF(T28&gt;V28,"○",(IF(T28=V28,"△","×")))</f>
        <v>○</v>
      </c>
      <c r="U27" s="242"/>
      <c r="V27" s="243"/>
      <c r="W27" s="244"/>
      <c r="X27" s="245"/>
      <c r="Y27" s="246"/>
      <c r="Z27" s="241" t="str">
        <f>IF(Z28&gt;AB28,"○",(IF(Z28=AB28,"△","×")))</f>
        <v>○</v>
      </c>
      <c r="AA27" s="242"/>
      <c r="AB27" s="243"/>
      <c r="AC27" s="241" t="str">
        <f>IF(AC28&gt;AE28,"○",(IF(AC28=AE28,"△","×")))</f>
        <v>×</v>
      </c>
      <c r="AD27" s="242"/>
      <c r="AE27" s="243"/>
      <c r="AF27" s="3"/>
      <c r="AG27" s="6"/>
      <c r="AH27" s="3"/>
    </row>
    <row r="28" spans="4:34" ht="24.75" customHeight="1">
      <c r="D28" s="259"/>
      <c r="E28" s="259"/>
      <c r="F28" s="261"/>
      <c r="G28" s="263"/>
      <c r="H28" s="265"/>
      <c r="I28" s="265"/>
      <c r="J28" s="265"/>
      <c r="K28" s="267"/>
      <c r="L28" s="254"/>
      <c r="M28" s="49" t="s">
        <v>82</v>
      </c>
      <c r="N28" s="50">
        <f>V28+S28+AB28+AE28</f>
        <v>27</v>
      </c>
      <c r="O28" s="254"/>
      <c r="P28" s="46"/>
      <c r="Q28" s="203">
        <f>IF(Y24="","",Y24)</f>
        <v>3</v>
      </c>
      <c r="R28" s="204" t="s">
        <v>2</v>
      </c>
      <c r="S28" s="205">
        <f>IF(W24="","",W24)</f>
        <v>10</v>
      </c>
      <c r="T28" s="203">
        <f>IF(Y26="","",Y26)</f>
        <v>9</v>
      </c>
      <c r="U28" s="204" t="s">
        <v>2</v>
      </c>
      <c r="V28" s="205">
        <f>IF(W26="","",W26)</f>
        <v>2</v>
      </c>
      <c r="W28" s="247"/>
      <c r="X28" s="248"/>
      <c r="Y28" s="249"/>
      <c r="Z28" s="203">
        <f>'全タイムスケジュール'!R14</f>
        <v>8</v>
      </c>
      <c r="AA28" s="204" t="s">
        <v>2</v>
      </c>
      <c r="AB28" s="205">
        <f>'全タイムスケジュール'!T14</f>
        <v>4</v>
      </c>
      <c r="AC28" s="203">
        <f>'全タイムスケジュール'!R37</f>
        <v>4</v>
      </c>
      <c r="AD28" s="204" t="s">
        <v>2</v>
      </c>
      <c r="AE28" s="205">
        <f>'全タイムスケジュール'!T37</f>
        <v>11</v>
      </c>
      <c r="AF28" s="3"/>
      <c r="AG28" s="6"/>
      <c r="AH28" s="3"/>
    </row>
    <row r="29" spans="4:34" ht="24.75" customHeight="1">
      <c r="D29" s="268">
        <v>9</v>
      </c>
      <c r="E29" s="46"/>
      <c r="F29" s="260" t="str">
        <f>'参加チーム'!D13</f>
        <v>　ヤマレンジャー</v>
      </c>
      <c r="G29" s="262">
        <f>COUNTIF($Q$29:$AE$29,"○")</f>
        <v>0</v>
      </c>
      <c r="H29" s="264" t="s">
        <v>2</v>
      </c>
      <c r="I29" s="264">
        <f>COUNTIF($Q$29:$AE$29,"△")</f>
        <v>0</v>
      </c>
      <c r="J29" s="264" t="s">
        <v>2</v>
      </c>
      <c r="K29" s="266">
        <f>COUNTIF($Q$29:$AE$29,"×")</f>
        <v>4</v>
      </c>
      <c r="L29" s="253">
        <f>G29*2+I29*1</f>
        <v>0</v>
      </c>
      <c r="M29" s="47" t="s">
        <v>81</v>
      </c>
      <c r="N29" s="48">
        <f>T30+W30+Q30+AC30</f>
        <v>11</v>
      </c>
      <c r="O29" s="253">
        <f>RANK(L29,$L$23:$L$32,0)</f>
        <v>5</v>
      </c>
      <c r="P29" s="46"/>
      <c r="Q29" s="241" t="str">
        <f>IF(Q30&gt;S30,"○",(IF(Q30=S30,"△","×")))</f>
        <v>×</v>
      </c>
      <c r="R29" s="242"/>
      <c r="S29" s="243"/>
      <c r="T29" s="241" t="str">
        <f>IF(T30&gt;V30,"○",(IF(T30=V30,"△","×")))</f>
        <v>×</v>
      </c>
      <c r="U29" s="242"/>
      <c r="V29" s="243"/>
      <c r="W29" s="241" t="str">
        <f>IF(W30&gt;Y30,"○",(IF(W30=Y30,"△","×")))</f>
        <v>×</v>
      </c>
      <c r="X29" s="242"/>
      <c r="Y29" s="243"/>
      <c r="Z29" s="244"/>
      <c r="AA29" s="245"/>
      <c r="AB29" s="246"/>
      <c r="AC29" s="241" t="str">
        <f>IF(AC30&gt;AE30,"○",(IF(AC30=AE30,"△","×")))</f>
        <v>×</v>
      </c>
      <c r="AD29" s="242"/>
      <c r="AE29" s="243"/>
      <c r="AF29" s="13"/>
      <c r="AG29" s="11"/>
      <c r="AH29" s="11"/>
    </row>
    <row r="30" spans="4:34" ht="24.75" customHeight="1">
      <c r="D30" s="269"/>
      <c r="E30" s="46"/>
      <c r="F30" s="261"/>
      <c r="G30" s="263"/>
      <c r="H30" s="265"/>
      <c r="I30" s="265"/>
      <c r="J30" s="265"/>
      <c r="K30" s="267"/>
      <c r="L30" s="254"/>
      <c r="M30" s="49" t="s">
        <v>82</v>
      </c>
      <c r="N30" s="50">
        <f>V30+Y30+S30+AE30</f>
        <v>40</v>
      </c>
      <c r="O30" s="254"/>
      <c r="P30" s="46"/>
      <c r="Q30" s="203">
        <f>IF(AB24="","",AB24)</f>
        <v>1</v>
      </c>
      <c r="R30" s="204" t="s">
        <v>2</v>
      </c>
      <c r="S30" s="205">
        <f>IF(Z24="","",Z24)</f>
        <v>11</v>
      </c>
      <c r="T30" s="203">
        <f>IF(AB26="","",AB26)</f>
        <v>1</v>
      </c>
      <c r="U30" s="204" t="s">
        <v>2</v>
      </c>
      <c r="V30" s="205">
        <f>IF(Z26="","",Z26)</f>
        <v>11</v>
      </c>
      <c r="W30" s="203">
        <f>IF(AB28="","",AB28)</f>
        <v>4</v>
      </c>
      <c r="X30" s="204" t="s">
        <v>2</v>
      </c>
      <c r="Y30" s="205">
        <f>IF(Z28="","",Z28)</f>
        <v>8</v>
      </c>
      <c r="Z30" s="247"/>
      <c r="AA30" s="248"/>
      <c r="AB30" s="249"/>
      <c r="AC30" s="203">
        <f>'全タイムスケジュール'!R23</f>
        <v>5</v>
      </c>
      <c r="AD30" s="204" t="s">
        <v>2</v>
      </c>
      <c r="AE30" s="205">
        <f>'全タイムスケジュール'!T23</f>
        <v>10</v>
      </c>
      <c r="AF30" s="3"/>
      <c r="AG30" s="6"/>
      <c r="AH30" s="3"/>
    </row>
    <row r="31" spans="4:34" ht="24.75" customHeight="1">
      <c r="D31" s="258">
        <v>10</v>
      </c>
      <c r="E31" s="258">
        <v>4</v>
      </c>
      <c r="F31" s="260" t="str">
        <f>'参加チーム'!D14</f>
        <v>　本宮ドッジボールスポーツ少年団</v>
      </c>
      <c r="G31" s="262">
        <f>COUNTIF($Q$31:$AE$31,"○")</f>
        <v>3</v>
      </c>
      <c r="H31" s="264" t="s">
        <v>2</v>
      </c>
      <c r="I31" s="264">
        <f>COUNTIF($Q$31:$AE$31,"△")</f>
        <v>0</v>
      </c>
      <c r="J31" s="264" t="s">
        <v>2</v>
      </c>
      <c r="K31" s="266">
        <f>COUNTIF($Q$31:$AE$31,"×")</f>
        <v>1</v>
      </c>
      <c r="L31" s="253">
        <f>G31*2+I31*1</f>
        <v>6</v>
      </c>
      <c r="M31" s="47" t="s">
        <v>81</v>
      </c>
      <c r="N31" s="48">
        <f>T32+W32+Z32+Q32</f>
        <v>33</v>
      </c>
      <c r="O31" s="253">
        <v>2</v>
      </c>
      <c r="P31" s="46"/>
      <c r="Q31" s="241" t="str">
        <f>IF(Q32&gt;S32,"○",(IF(Q32=S32,"△","×")))</f>
        <v>○</v>
      </c>
      <c r="R31" s="242"/>
      <c r="S31" s="243"/>
      <c r="T31" s="241" t="str">
        <f>IF(T32&gt;V32,"○",(IF(T32=V32,"△","×")))</f>
        <v>×</v>
      </c>
      <c r="U31" s="242"/>
      <c r="V31" s="243"/>
      <c r="W31" s="241" t="str">
        <f>IF(W32&gt;Y32,"○",(IF(W32=Y32,"△","×")))</f>
        <v>○</v>
      </c>
      <c r="X31" s="242"/>
      <c r="Y31" s="243"/>
      <c r="Z31" s="241" t="str">
        <f>IF(Z32&gt;AB32,"○",(IF(Z32=AB32,"△","×")))</f>
        <v>○</v>
      </c>
      <c r="AA31" s="242"/>
      <c r="AB31" s="243"/>
      <c r="AC31" s="244"/>
      <c r="AD31" s="245"/>
      <c r="AE31" s="246"/>
      <c r="AF31" s="13"/>
      <c r="AG31" s="11"/>
      <c r="AH31" s="11"/>
    </row>
    <row r="32" spans="4:34" ht="24.75" customHeight="1">
      <c r="D32" s="259"/>
      <c r="E32" s="259"/>
      <c r="F32" s="261"/>
      <c r="G32" s="263"/>
      <c r="H32" s="265"/>
      <c r="I32" s="265"/>
      <c r="J32" s="265"/>
      <c r="K32" s="267"/>
      <c r="L32" s="254"/>
      <c r="M32" s="49" t="s">
        <v>82</v>
      </c>
      <c r="N32" s="50">
        <f>V32+Y32+AB32+S32</f>
        <v>22</v>
      </c>
      <c r="O32" s="254"/>
      <c r="P32" s="46"/>
      <c r="Q32" s="203">
        <f>IF(AE24="","",AE24)</f>
        <v>9</v>
      </c>
      <c r="R32" s="204" t="s">
        <v>2</v>
      </c>
      <c r="S32" s="205">
        <f>IF(AC24="","",AC24)</f>
        <v>2</v>
      </c>
      <c r="T32" s="203">
        <f>IF(AE26="","",AE26)</f>
        <v>3</v>
      </c>
      <c r="U32" s="204" t="s">
        <v>2</v>
      </c>
      <c r="V32" s="205">
        <f>IF(AC26="","",AC26)</f>
        <v>11</v>
      </c>
      <c r="W32" s="203">
        <f>IF(AE28="","",AE28)</f>
        <v>11</v>
      </c>
      <c r="X32" s="204" t="s">
        <v>2</v>
      </c>
      <c r="Y32" s="205">
        <f>IF(AC28="","",AC28)</f>
        <v>4</v>
      </c>
      <c r="Z32" s="203">
        <f>IF(AE30="","",AE30)</f>
        <v>10</v>
      </c>
      <c r="AA32" s="204" t="s">
        <v>2</v>
      </c>
      <c r="AB32" s="205">
        <f>IF(AC30="","",AC30)</f>
        <v>5</v>
      </c>
      <c r="AC32" s="247"/>
      <c r="AD32" s="248"/>
      <c r="AE32" s="249"/>
      <c r="AF32" s="3"/>
      <c r="AG32" s="6"/>
      <c r="AH32" s="3"/>
    </row>
    <row r="33" spans="7:16" ht="24.75" customHeight="1">
      <c r="G33" s="51"/>
      <c r="H33" s="51"/>
      <c r="I33" s="51"/>
      <c r="J33" s="51"/>
      <c r="K33" s="51"/>
      <c r="L33" s="51"/>
      <c r="M33" s="51"/>
      <c r="N33" s="51"/>
      <c r="O33" s="51"/>
      <c r="P33" s="51"/>
    </row>
    <row r="34" spans="6:34" ht="24.75" customHeight="1">
      <c r="F34" s="9" t="s">
        <v>9</v>
      </c>
      <c r="G34" s="27"/>
      <c r="H34" s="26"/>
      <c r="I34" s="26"/>
      <c r="J34" s="26"/>
      <c r="K34" s="26"/>
      <c r="L34" s="26"/>
      <c r="M34" s="26"/>
      <c r="N34" s="26"/>
      <c r="O34" s="26"/>
      <c r="P34" s="26"/>
      <c r="AF34" s="8"/>
      <c r="AG34" s="8"/>
      <c r="AH34" s="8"/>
    </row>
    <row r="35" spans="4:31" ht="24.75" customHeight="1">
      <c r="D35" s="10"/>
      <c r="E35" s="4"/>
      <c r="F35" s="5"/>
      <c r="G35" s="273" t="s">
        <v>4</v>
      </c>
      <c r="H35" s="274"/>
      <c r="I35" s="274"/>
      <c r="J35" s="274"/>
      <c r="K35" s="275"/>
      <c r="L35" s="45" t="s">
        <v>0</v>
      </c>
      <c r="M35" s="255" t="s">
        <v>3</v>
      </c>
      <c r="N35" s="257"/>
      <c r="O35" s="45" t="s">
        <v>1</v>
      </c>
      <c r="P35" s="46"/>
      <c r="Q35" s="251">
        <v>11</v>
      </c>
      <c r="R35" s="251"/>
      <c r="S35" s="252"/>
      <c r="T35" s="251">
        <v>12</v>
      </c>
      <c r="U35" s="251"/>
      <c r="V35" s="252"/>
      <c r="W35" s="250">
        <v>13</v>
      </c>
      <c r="X35" s="251"/>
      <c r="Y35" s="252"/>
      <c r="Z35" s="250">
        <v>14</v>
      </c>
      <c r="AA35" s="251"/>
      <c r="AB35" s="252"/>
      <c r="AC35" s="250">
        <v>15</v>
      </c>
      <c r="AD35" s="251"/>
      <c r="AE35" s="252"/>
    </row>
    <row r="36" spans="4:34" ht="24.75" customHeight="1">
      <c r="D36" s="258">
        <v>11</v>
      </c>
      <c r="E36" s="258">
        <v>1</v>
      </c>
      <c r="F36" s="260" t="str">
        <f>'参加チーム'!D15</f>
        <v>　原小ファイターズ</v>
      </c>
      <c r="G36" s="262">
        <f>COUNTIF($Q$36:$AE$36,"○")</f>
        <v>3</v>
      </c>
      <c r="H36" s="264" t="s">
        <v>2</v>
      </c>
      <c r="I36" s="264">
        <f>COUNTIF($Q$36:$AE$36,"△")</f>
        <v>1</v>
      </c>
      <c r="J36" s="264" t="s">
        <v>2</v>
      </c>
      <c r="K36" s="266">
        <f>COUNTIF($Q$36:$AE$36,"×")</f>
        <v>0</v>
      </c>
      <c r="L36" s="253">
        <f>G36*2+I36*1</f>
        <v>7</v>
      </c>
      <c r="M36" s="47" t="s">
        <v>81</v>
      </c>
      <c r="N36" s="48">
        <f>T37+W37+Z37+AC37</f>
        <v>40</v>
      </c>
      <c r="O36" s="253">
        <f>RANK(L36,$L$36:$L$45,0)</f>
        <v>1</v>
      </c>
      <c r="P36" s="46"/>
      <c r="Q36" s="244"/>
      <c r="R36" s="245"/>
      <c r="S36" s="246"/>
      <c r="T36" s="241" t="str">
        <f>IF(T37&gt;V37,"○",(IF(T37=V37,"△","×")))</f>
        <v>○</v>
      </c>
      <c r="U36" s="242"/>
      <c r="V36" s="243"/>
      <c r="W36" s="241" t="str">
        <f>IF(W37&gt;Y37,"○",(IF(W37=Y37,"△","×")))</f>
        <v>○</v>
      </c>
      <c r="X36" s="242"/>
      <c r="Y36" s="243"/>
      <c r="Z36" s="241" t="str">
        <f>IF(Z37&gt;AB37,"○",(IF(Z37=AB37,"△","×")))</f>
        <v>△</v>
      </c>
      <c r="AA36" s="242"/>
      <c r="AB36" s="243"/>
      <c r="AC36" s="241" t="str">
        <f>IF(AC37&gt;AE37,"○",(IF(AC37=AE37,"△","×")))</f>
        <v>○</v>
      </c>
      <c r="AD36" s="242"/>
      <c r="AE36" s="243"/>
      <c r="AF36" s="13"/>
      <c r="AG36" s="11"/>
      <c r="AH36" s="11"/>
    </row>
    <row r="37" spans="4:34" ht="24.75" customHeight="1">
      <c r="D37" s="259"/>
      <c r="E37" s="259"/>
      <c r="F37" s="261"/>
      <c r="G37" s="263"/>
      <c r="H37" s="265"/>
      <c r="I37" s="265"/>
      <c r="J37" s="265"/>
      <c r="K37" s="267"/>
      <c r="L37" s="254"/>
      <c r="M37" s="49" t="s">
        <v>82</v>
      </c>
      <c r="N37" s="50">
        <f>V37+Y37+AB37+AE37</f>
        <v>28</v>
      </c>
      <c r="O37" s="254"/>
      <c r="P37" s="46"/>
      <c r="Q37" s="247"/>
      <c r="R37" s="248"/>
      <c r="S37" s="249"/>
      <c r="T37" s="203">
        <f>'全タイムスケジュール'!G13</f>
        <v>11</v>
      </c>
      <c r="U37" s="204" t="s">
        <v>2</v>
      </c>
      <c r="V37" s="205">
        <f>'全タイムスケジュール'!I13</f>
        <v>9</v>
      </c>
      <c r="W37" s="203">
        <f>'全タイムスケジュール'!G26</f>
        <v>10</v>
      </c>
      <c r="X37" s="204" t="s">
        <v>2</v>
      </c>
      <c r="Y37" s="205">
        <f>'全タイムスケジュール'!I26</f>
        <v>3</v>
      </c>
      <c r="Z37" s="203">
        <f>'全タイムスケジュール'!G40</f>
        <v>9</v>
      </c>
      <c r="AA37" s="204" t="s">
        <v>2</v>
      </c>
      <c r="AB37" s="205">
        <f>'全タイムスケジュール'!I40</f>
        <v>9</v>
      </c>
      <c r="AC37" s="203">
        <f>'全タイムスケジュール'!I17</f>
        <v>10</v>
      </c>
      <c r="AD37" s="204" t="s">
        <v>2</v>
      </c>
      <c r="AE37" s="205">
        <f>'全タイムスケジュール'!G17</f>
        <v>7</v>
      </c>
      <c r="AF37" s="3"/>
      <c r="AG37" s="6"/>
      <c r="AH37" s="3"/>
    </row>
    <row r="38" spans="4:34" ht="24.75" customHeight="1">
      <c r="D38" s="258">
        <v>12</v>
      </c>
      <c r="E38" s="258">
        <v>2</v>
      </c>
      <c r="F38" s="260" t="str">
        <f>'参加チーム'!D16</f>
        <v>　キッズソルジャー</v>
      </c>
      <c r="G38" s="262">
        <f>COUNTIF($Q$38:$AE$38,"○")</f>
        <v>2</v>
      </c>
      <c r="H38" s="264" t="s">
        <v>2</v>
      </c>
      <c r="I38" s="264">
        <f>COUNTIF($Q$38:$AE$38,"△")</f>
        <v>0</v>
      </c>
      <c r="J38" s="264" t="s">
        <v>2</v>
      </c>
      <c r="K38" s="266">
        <f>COUNTIF($Q$38:$AE$38,"×")</f>
        <v>2</v>
      </c>
      <c r="L38" s="253">
        <f>G38*2+I38*1</f>
        <v>4</v>
      </c>
      <c r="M38" s="47" t="s">
        <v>81</v>
      </c>
      <c r="N38" s="48">
        <f>Q39+W39+Z39+AC39</f>
        <v>38</v>
      </c>
      <c r="O38" s="253">
        <f>RANK(L38,$L$36:$L$45,0)</f>
        <v>3</v>
      </c>
      <c r="P38" s="46"/>
      <c r="Q38" s="241" t="str">
        <f>IF(Q39&gt;S39,"○",(IF(Q39=S39,"△","×")))</f>
        <v>×</v>
      </c>
      <c r="R38" s="242"/>
      <c r="S38" s="243"/>
      <c r="T38" s="244"/>
      <c r="U38" s="245"/>
      <c r="V38" s="246"/>
      <c r="W38" s="241" t="str">
        <f>IF(W39&gt;Y39,"○",(IF(W39=Y39,"△","×")))</f>
        <v>○</v>
      </c>
      <c r="X38" s="242"/>
      <c r="Y38" s="243"/>
      <c r="Z38" s="241" t="str">
        <f>IF(Z39&gt;AB39,"○",(IF(Z39=AB39,"△","×")))</f>
        <v>○</v>
      </c>
      <c r="AA38" s="242"/>
      <c r="AB38" s="243"/>
      <c r="AC38" s="241" t="str">
        <f>IF(AC39&gt;AE39,"○",(IF(AC39=AE39,"△","×")))</f>
        <v>×</v>
      </c>
      <c r="AD38" s="242"/>
      <c r="AE38" s="243"/>
      <c r="AF38" s="13"/>
      <c r="AG38" s="11"/>
      <c r="AH38" s="11"/>
    </row>
    <row r="39" spans="4:34" ht="24.75" customHeight="1">
      <c r="D39" s="259"/>
      <c r="E39" s="259"/>
      <c r="F39" s="261"/>
      <c r="G39" s="263"/>
      <c r="H39" s="265"/>
      <c r="I39" s="265"/>
      <c r="J39" s="265"/>
      <c r="K39" s="267"/>
      <c r="L39" s="254"/>
      <c r="M39" s="49" t="s">
        <v>82</v>
      </c>
      <c r="N39" s="50">
        <f>S39+Y39+AB39+AE39</f>
        <v>26</v>
      </c>
      <c r="O39" s="254"/>
      <c r="P39" s="46"/>
      <c r="Q39" s="203">
        <f>IF(V37="","",V37)</f>
        <v>9</v>
      </c>
      <c r="R39" s="204" t="s">
        <v>2</v>
      </c>
      <c r="S39" s="203">
        <f>IF(T37="","",T37)</f>
        <v>11</v>
      </c>
      <c r="T39" s="247"/>
      <c r="U39" s="248"/>
      <c r="V39" s="249"/>
      <c r="W39" s="203">
        <f>'全タイムスケジュール'!G22</f>
        <v>12</v>
      </c>
      <c r="X39" s="204" t="s">
        <v>2</v>
      </c>
      <c r="Y39" s="205">
        <f>'全タイムスケジュール'!I22</f>
        <v>0</v>
      </c>
      <c r="Z39" s="203">
        <f>'全タイムスケジュール'!G36</f>
        <v>9</v>
      </c>
      <c r="AA39" s="204" t="s">
        <v>2</v>
      </c>
      <c r="AB39" s="205">
        <f>'全タイムスケジュール'!I36</f>
        <v>5</v>
      </c>
      <c r="AC39" s="203">
        <f>'全タイムスケジュール'!G42</f>
        <v>8</v>
      </c>
      <c r="AD39" s="204" t="s">
        <v>2</v>
      </c>
      <c r="AE39" s="205">
        <f>'全タイムスケジュール'!I42</f>
        <v>10</v>
      </c>
      <c r="AF39" s="3"/>
      <c r="AG39" s="6"/>
      <c r="AH39" s="3"/>
    </row>
    <row r="40" spans="4:34" ht="24.75" customHeight="1">
      <c r="D40" s="258">
        <v>13</v>
      </c>
      <c r="E40" s="258">
        <v>3</v>
      </c>
      <c r="F40" s="260" t="str">
        <f>'参加チーム'!D17</f>
        <v>　鶴城ファイターズ</v>
      </c>
      <c r="G40" s="262">
        <f>COUNTIF($Q$40:$AE$40,"○")</f>
        <v>0</v>
      </c>
      <c r="H40" s="264" t="s">
        <v>2</v>
      </c>
      <c r="I40" s="264">
        <f>COUNTIF($Q$40:$AE$40,"△")</f>
        <v>0</v>
      </c>
      <c r="J40" s="264" t="s">
        <v>2</v>
      </c>
      <c r="K40" s="266">
        <f>COUNTIF($Q$40:$AE$40,"×")</f>
        <v>4</v>
      </c>
      <c r="L40" s="253">
        <f>G40*2+I40*1</f>
        <v>0</v>
      </c>
      <c r="M40" s="47" t="s">
        <v>81</v>
      </c>
      <c r="N40" s="48">
        <f>T41+Q41+Z41+AC41</f>
        <v>5</v>
      </c>
      <c r="O40" s="253">
        <f>RANK(L40,$L$36:$L$45,0)</f>
        <v>5</v>
      </c>
      <c r="P40" s="46"/>
      <c r="Q40" s="241" t="str">
        <f>IF(Q41&gt;S41,"○",(IF(Q41=S41,"△","×")))</f>
        <v>×</v>
      </c>
      <c r="R40" s="242"/>
      <c r="S40" s="243"/>
      <c r="T40" s="241" t="str">
        <f>IF(T41&gt;V41,"○",(IF(T41=V41,"△","×")))</f>
        <v>×</v>
      </c>
      <c r="U40" s="242"/>
      <c r="V40" s="243"/>
      <c r="W40" s="244"/>
      <c r="X40" s="245"/>
      <c r="Y40" s="246"/>
      <c r="Z40" s="241" t="str">
        <f>IF(Z41&gt;AB41,"○",(IF(Z41=AB41,"△","×")))</f>
        <v>×</v>
      </c>
      <c r="AA40" s="242"/>
      <c r="AB40" s="243"/>
      <c r="AC40" s="241" t="str">
        <f>IF(AC41&gt;AE41,"○",(IF(AC41=AE41,"△","×")))</f>
        <v>×</v>
      </c>
      <c r="AD40" s="242"/>
      <c r="AE40" s="243"/>
      <c r="AF40" s="3"/>
      <c r="AG40" s="6"/>
      <c r="AH40" s="3"/>
    </row>
    <row r="41" spans="4:34" ht="24.75" customHeight="1">
      <c r="D41" s="259"/>
      <c r="E41" s="259"/>
      <c r="F41" s="261"/>
      <c r="G41" s="263"/>
      <c r="H41" s="265"/>
      <c r="I41" s="265"/>
      <c r="J41" s="265"/>
      <c r="K41" s="267"/>
      <c r="L41" s="254"/>
      <c r="M41" s="49" t="s">
        <v>82</v>
      </c>
      <c r="N41" s="50">
        <f>V41+S41+AB41+AE41</f>
        <v>41</v>
      </c>
      <c r="O41" s="254"/>
      <c r="P41" s="46"/>
      <c r="Q41" s="203">
        <f>IF(Y37="","",Y37)</f>
        <v>3</v>
      </c>
      <c r="R41" s="204" t="s">
        <v>2</v>
      </c>
      <c r="S41" s="205">
        <f>IF(W37="","",W37)</f>
        <v>10</v>
      </c>
      <c r="T41" s="203">
        <f>IF(Y39="","",Y39)</f>
        <v>0</v>
      </c>
      <c r="U41" s="204" t="s">
        <v>2</v>
      </c>
      <c r="V41" s="205">
        <f>IF(W39="","",W39)</f>
        <v>12</v>
      </c>
      <c r="W41" s="247"/>
      <c r="X41" s="248"/>
      <c r="Y41" s="249"/>
      <c r="Z41" s="203">
        <f>'全タイムスケジュール'!G15</f>
        <v>0</v>
      </c>
      <c r="AA41" s="204" t="s">
        <v>2</v>
      </c>
      <c r="AB41" s="205">
        <f>'全タイムスケジュール'!I15</f>
        <v>11</v>
      </c>
      <c r="AC41" s="203">
        <f>'全タイムスケジュール'!G38</f>
        <v>2</v>
      </c>
      <c r="AD41" s="204" t="s">
        <v>2</v>
      </c>
      <c r="AE41" s="205">
        <f>'全タイムスケジュール'!I38</f>
        <v>8</v>
      </c>
      <c r="AF41" s="3"/>
      <c r="AG41" s="6"/>
      <c r="AH41" s="3"/>
    </row>
    <row r="42" spans="4:31" ht="24.75" customHeight="1">
      <c r="D42" s="268">
        <v>14</v>
      </c>
      <c r="E42" s="46"/>
      <c r="F42" s="260" t="str">
        <f>'参加チーム'!D18</f>
        <v>　鳥川ライジングファルコン</v>
      </c>
      <c r="G42" s="262">
        <f>COUNTIF($Q$42:$AE$42,"○")</f>
        <v>1</v>
      </c>
      <c r="H42" s="264" t="s">
        <v>2</v>
      </c>
      <c r="I42" s="264">
        <f>COUNTIF($Q$42:$AE$42,"△")</f>
        <v>1</v>
      </c>
      <c r="J42" s="264" t="s">
        <v>2</v>
      </c>
      <c r="K42" s="266">
        <f>COUNTIF($Q$42:$AE$42,"×")</f>
        <v>2</v>
      </c>
      <c r="L42" s="253">
        <f>G42*2+I42*1</f>
        <v>3</v>
      </c>
      <c r="M42" s="47" t="s">
        <v>81</v>
      </c>
      <c r="N42" s="48">
        <f>T43+W43+Q43+AC43</f>
        <v>32</v>
      </c>
      <c r="O42" s="253">
        <f>RANK(L42,$L$36:$L$45,0)</f>
        <v>4</v>
      </c>
      <c r="P42" s="46"/>
      <c r="Q42" s="241" t="str">
        <f>IF(Q43&gt;S43,"○",(IF(Q43=S43,"△","×")))</f>
        <v>△</v>
      </c>
      <c r="R42" s="242"/>
      <c r="S42" s="243"/>
      <c r="T42" s="241" t="str">
        <f>IF(T43&gt;V43,"○",(IF(T43=V43,"△","×")))</f>
        <v>×</v>
      </c>
      <c r="U42" s="242"/>
      <c r="V42" s="243"/>
      <c r="W42" s="241" t="str">
        <f>IF(W43&gt;Y43,"○",(IF(W43=Y43,"△","×")))</f>
        <v>○</v>
      </c>
      <c r="X42" s="242"/>
      <c r="Y42" s="243"/>
      <c r="Z42" s="244"/>
      <c r="AA42" s="245"/>
      <c r="AB42" s="246"/>
      <c r="AC42" s="241" t="str">
        <f>IF(AC43&gt;AE43,"○",(IF(AC43=AE43,"△","×")))</f>
        <v>×</v>
      </c>
      <c r="AD42" s="242"/>
      <c r="AE42" s="243"/>
    </row>
    <row r="43" spans="4:31" ht="24.75" customHeight="1">
      <c r="D43" s="269"/>
      <c r="E43" s="46"/>
      <c r="F43" s="261"/>
      <c r="G43" s="263"/>
      <c r="H43" s="265"/>
      <c r="I43" s="265"/>
      <c r="J43" s="265"/>
      <c r="K43" s="267"/>
      <c r="L43" s="254"/>
      <c r="M43" s="49" t="s">
        <v>82</v>
      </c>
      <c r="N43" s="50">
        <f>V43+Y43+S43+AE43</f>
        <v>28</v>
      </c>
      <c r="O43" s="254"/>
      <c r="P43" s="46"/>
      <c r="Q43" s="203">
        <f>IF(AB37="","",AB37)</f>
        <v>9</v>
      </c>
      <c r="R43" s="204" t="s">
        <v>2</v>
      </c>
      <c r="S43" s="205">
        <f>IF(Z37="","",Z37)</f>
        <v>9</v>
      </c>
      <c r="T43" s="203">
        <f>IF(AB39="","",AB39)</f>
        <v>5</v>
      </c>
      <c r="U43" s="204" t="s">
        <v>2</v>
      </c>
      <c r="V43" s="205">
        <f>IF(Z39="","",Z39)</f>
        <v>9</v>
      </c>
      <c r="W43" s="203">
        <f>IF(AB41="","",AB41)</f>
        <v>11</v>
      </c>
      <c r="X43" s="204" t="s">
        <v>2</v>
      </c>
      <c r="Y43" s="205">
        <f>IF(Z41="","",Z41)</f>
        <v>0</v>
      </c>
      <c r="Z43" s="247"/>
      <c r="AA43" s="248"/>
      <c r="AB43" s="249"/>
      <c r="AC43" s="203">
        <f>'全タイムスケジュール'!G24</f>
        <v>7</v>
      </c>
      <c r="AD43" s="204" t="s">
        <v>2</v>
      </c>
      <c r="AE43" s="205">
        <f>'全タイムスケジュール'!I24</f>
        <v>10</v>
      </c>
    </row>
    <row r="44" spans="4:31" ht="24.75" customHeight="1">
      <c r="D44" s="258">
        <v>15</v>
      </c>
      <c r="E44" s="258">
        <v>4</v>
      </c>
      <c r="F44" s="260" t="str">
        <f>'参加チーム'!D19</f>
        <v>　FUKUSHIMA　Be  Fly  </v>
      </c>
      <c r="G44" s="262">
        <f>COUNTIF($Q$44:$AE$44,"○")</f>
        <v>3</v>
      </c>
      <c r="H44" s="264" t="s">
        <v>2</v>
      </c>
      <c r="I44" s="264">
        <f>COUNTIF($Q$44:$AE$44,"△")</f>
        <v>0</v>
      </c>
      <c r="J44" s="264" t="s">
        <v>2</v>
      </c>
      <c r="K44" s="266">
        <f>COUNTIF($Q$44:$AE$44,"×")</f>
        <v>1</v>
      </c>
      <c r="L44" s="253">
        <f>G44*2+I44*1</f>
        <v>6</v>
      </c>
      <c r="M44" s="47" t="s">
        <v>81</v>
      </c>
      <c r="N44" s="48">
        <f>T45+W45+Z45+Q45</f>
        <v>35</v>
      </c>
      <c r="O44" s="253">
        <f>RANK(L44,$L$36:$L$45,0)</f>
        <v>2</v>
      </c>
      <c r="P44" s="46"/>
      <c r="Q44" s="241" t="str">
        <f>IF(Q45&gt;S45,"○",(IF(Q45=S45,"△","×")))</f>
        <v>×</v>
      </c>
      <c r="R44" s="242"/>
      <c r="S44" s="243"/>
      <c r="T44" s="241" t="str">
        <f>IF(T45&gt;V45,"○",(IF(T45=V45,"△","×")))</f>
        <v>○</v>
      </c>
      <c r="U44" s="242"/>
      <c r="V44" s="243"/>
      <c r="W44" s="241" t="str">
        <f>IF(W45&gt;Y45,"○",(IF(W45=Y45,"△","×")))</f>
        <v>○</v>
      </c>
      <c r="X44" s="242"/>
      <c r="Y44" s="243"/>
      <c r="Z44" s="241" t="str">
        <f>IF(Z45&gt;AB45,"○",(IF(Z45=AB45,"△","×")))</f>
        <v>○</v>
      </c>
      <c r="AA44" s="242"/>
      <c r="AB44" s="243"/>
      <c r="AC44" s="244"/>
      <c r="AD44" s="245"/>
      <c r="AE44" s="246"/>
    </row>
    <row r="45" spans="4:31" ht="24.75" customHeight="1">
      <c r="D45" s="259"/>
      <c r="E45" s="259"/>
      <c r="F45" s="261"/>
      <c r="G45" s="263"/>
      <c r="H45" s="265"/>
      <c r="I45" s="265"/>
      <c r="J45" s="265"/>
      <c r="K45" s="267"/>
      <c r="L45" s="254"/>
      <c r="M45" s="49" t="s">
        <v>82</v>
      </c>
      <c r="N45" s="50">
        <f>V45+Y45+AB45+S45</f>
        <v>27</v>
      </c>
      <c r="O45" s="254"/>
      <c r="P45" s="46"/>
      <c r="Q45" s="203">
        <f>IF(AE37="","",AE37)</f>
        <v>7</v>
      </c>
      <c r="R45" s="204" t="s">
        <v>2</v>
      </c>
      <c r="S45" s="205">
        <f>IF(AC37="","",AC37)</f>
        <v>10</v>
      </c>
      <c r="T45" s="203">
        <f>IF(AE39="","",AE39)</f>
        <v>10</v>
      </c>
      <c r="U45" s="204" t="s">
        <v>2</v>
      </c>
      <c r="V45" s="205">
        <f>IF(AC39="","",AC39)</f>
        <v>8</v>
      </c>
      <c r="W45" s="203">
        <f>IF(AE41="","",AE41)</f>
        <v>8</v>
      </c>
      <c r="X45" s="204" t="s">
        <v>2</v>
      </c>
      <c r="Y45" s="205">
        <f>IF(AC41="","",AC41)</f>
        <v>2</v>
      </c>
      <c r="Z45" s="203">
        <f>IF(AE43="","",AE43)</f>
        <v>10</v>
      </c>
      <c r="AA45" s="204" t="s">
        <v>2</v>
      </c>
      <c r="AB45" s="205">
        <f>IF(AC43="","",AC43)</f>
        <v>7</v>
      </c>
      <c r="AC45" s="247"/>
      <c r="AD45" s="248"/>
      <c r="AE45" s="249"/>
    </row>
    <row r="46" spans="7:16" ht="24.75" customHeight="1">
      <c r="G46" s="51"/>
      <c r="H46" s="51"/>
      <c r="I46" s="51"/>
      <c r="J46" s="51"/>
      <c r="K46" s="51"/>
      <c r="L46" s="51"/>
      <c r="M46" s="51"/>
      <c r="N46" s="51"/>
      <c r="O46" s="51"/>
      <c r="P46" s="51"/>
    </row>
    <row r="47" spans="6:34" ht="24.75" customHeight="1">
      <c r="F47" s="9" t="s">
        <v>10</v>
      </c>
      <c r="G47" s="27"/>
      <c r="H47" s="26"/>
      <c r="I47" s="26"/>
      <c r="J47" s="26"/>
      <c r="K47" s="26"/>
      <c r="L47" s="26"/>
      <c r="M47" s="26"/>
      <c r="N47" s="26"/>
      <c r="O47" s="26"/>
      <c r="P47" s="26"/>
      <c r="AF47" s="8"/>
      <c r="AG47" s="8"/>
      <c r="AH47" s="8"/>
    </row>
    <row r="48" spans="4:31" ht="24.75" customHeight="1">
      <c r="D48" s="10"/>
      <c r="E48" s="4"/>
      <c r="F48" s="5"/>
      <c r="G48" s="273" t="s">
        <v>4</v>
      </c>
      <c r="H48" s="274"/>
      <c r="I48" s="274"/>
      <c r="J48" s="274"/>
      <c r="K48" s="275"/>
      <c r="L48" s="45" t="s">
        <v>0</v>
      </c>
      <c r="M48" s="255" t="s">
        <v>3</v>
      </c>
      <c r="N48" s="257"/>
      <c r="O48" s="45" t="s">
        <v>1</v>
      </c>
      <c r="P48" s="46"/>
      <c r="Q48" s="251">
        <v>16</v>
      </c>
      <c r="R48" s="251"/>
      <c r="S48" s="252"/>
      <c r="T48" s="251">
        <v>17</v>
      </c>
      <c r="U48" s="251"/>
      <c r="V48" s="252"/>
      <c r="W48" s="250">
        <v>18</v>
      </c>
      <c r="X48" s="251"/>
      <c r="Y48" s="252"/>
      <c r="Z48" s="250">
        <v>19</v>
      </c>
      <c r="AA48" s="251"/>
      <c r="AB48" s="252"/>
      <c r="AC48" s="250">
        <v>20</v>
      </c>
      <c r="AD48" s="251"/>
      <c r="AE48" s="252"/>
    </row>
    <row r="49" spans="4:31" ht="24.75" customHeight="1">
      <c r="D49" s="258">
        <v>16</v>
      </c>
      <c r="E49" s="258">
        <v>1</v>
      </c>
      <c r="F49" s="260" t="str">
        <f>'参加チーム'!D20</f>
        <v>　ＶＩＯＬＥＴ　ＦＩＧＨＴＥＲＳ</v>
      </c>
      <c r="G49" s="262">
        <f>COUNTIF($Q$49:$AE$49,"○")</f>
        <v>3</v>
      </c>
      <c r="H49" s="264" t="s">
        <v>2</v>
      </c>
      <c r="I49" s="264">
        <f>COUNTIF($Q$49:$AE$49,"△")</f>
        <v>1</v>
      </c>
      <c r="J49" s="264" t="s">
        <v>2</v>
      </c>
      <c r="K49" s="266">
        <f>COUNTIF($Q$49:$AE$49,"×")</f>
        <v>0</v>
      </c>
      <c r="L49" s="253">
        <f>G49*2+I49*1</f>
        <v>7</v>
      </c>
      <c r="M49" s="47" t="s">
        <v>81</v>
      </c>
      <c r="N49" s="48">
        <f>T50+W50+Z50+AC50</f>
        <v>41</v>
      </c>
      <c r="O49" s="253">
        <f>RANK(L49,$L$49:$L$58,0)</f>
        <v>1</v>
      </c>
      <c r="P49" s="46"/>
      <c r="Q49" s="244"/>
      <c r="R49" s="245"/>
      <c r="S49" s="246"/>
      <c r="T49" s="241" t="str">
        <f>IF(T50&gt;V50,"○",(IF(T50=V50,"△","×")))</f>
        <v>○</v>
      </c>
      <c r="U49" s="242"/>
      <c r="V49" s="243"/>
      <c r="W49" s="241" t="str">
        <f>IF(W50&gt;Y50,"○",(IF(W50=Y50,"△","×")))</f>
        <v>○</v>
      </c>
      <c r="X49" s="242"/>
      <c r="Y49" s="243"/>
      <c r="Z49" s="241" t="str">
        <f>IF(Z50&gt;AB50,"○",(IF(Z50=AB50,"△","×")))</f>
        <v>○</v>
      </c>
      <c r="AA49" s="242"/>
      <c r="AB49" s="243"/>
      <c r="AC49" s="241" t="str">
        <f>IF(AC50&gt;AE50,"○",(IF(AC50=AE50,"△","×")))</f>
        <v>△</v>
      </c>
      <c r="AD49" s="242"/>
      <c r="AE49" s="243"/>
    </row>
    <row r="50" spans="4:31" ht="24.75" customHeight="1">
      <c r="D50" s="259"/>
      <c r="E50" s="259"/>
      <c r="F50" s="261"/>
      <c r="G50" s="263"/>
      <c r="H50" s="265"/>
      <c r="I50" s="265"/>
      <c r="J50" s="265"/>
      <c r="K50" s="267"/>
      <c r="L50" s="254"/>
      <c r="M50" s="49" t="s">
        <v>82</v>
      </c>
      <c r="N50" s="50">
        <f>V50+Y50+AB50+AE50</f>
        <v>21</v>
      </c>
      <c r="O50" s="254"/>
      <c r="P50" s="46"/>
      <c r="Q50" s="247"/>
      <c r="R50" s="248"/>
      <c r="S50" s="249"/>
      <c r="T50" s="203">
        <f>'全タイムスケジュール'!R13</f>
        <v>11</v>
      </c>
      <c r="U50" s="204" t="s">
        <v>2</v>
      </c>
      <c r="V50" s="205">
        <f>'全タイムスケジュール'!T13</f>
        <v>1</v>
      </c>
      <c r="W50" s="203">
        <f>'全タイムスケジュール'!R26</f>
        <v>11</v>
      </c>
      <c r="X50" s="204" t="s">
        <v>2</v>
      </c>
      <c r="Y50" s="205">
        <f>'全タイムスケジュール'!T26</f>
        <v>8</v>
      </c>
      <c r="Z50" s="203">
        <f>'全タイムスケジュール'!R40</f>
        <v>10</v>
      </c>
      <c r="AA50" s="204" t="s">
        <v>2</v>
      </c>
      <c r="AB50" s="205">
        <f>'全タイムスケジュール'!T40</f>
        <v>3</v>
      </c>
      <c r="AC50" s="203">
        <f>'全タイムスケジュール'!T17</f>
        <v>9</v>
      </c>
      <c r="AD50" s="204" t="s">
        <v>2</v>
      </c>
      <c r="AE50" s="205">
        <f>'全タイムスケジュール'!R17</f>
        <v>9</v>
      </c>
    </row>
    <row r="51" spans="4:31" ht="24.75" customHeight="1">
      <c r="D51" s="258">
        <v>17</v>
      </c>
      <c r="E51" s="258">
        <v>2</v>
      </c>
      <c r="F51" s="260" t="str">
        <f>'参加チーム'!D21</f>
        <v>　新鶴ファイターズ</v>
      </c>
      <c r="G51" s="262">
        <f>COUNTIF($Q$51:$AE$51,"○")</f>
        <v>0</v>
      </c>
      <c r="H51" s="264" t="s">
        <v>2</v>
      </c>
      <c r="I51" s="264">
        <f>COUNTIF($Q$51:$AE$51,"△")</f>
        <v>0</v>
      </c>
      <c r="J51" s="264" t="s">
        <v>2</v>
      </c>
      <c r="K51" s="266">
        <f>COUNTIF($Q$51:$AE$51,"×")</f>
        <v>4</v>
      </c>
      <c r="L51" s="253">
        <f>G51*2+I51*1</f>
        <v>0</v>
      </c>
      <c r="M51" s="47" t="s">
        <v>81</v>
      </c>
      <c r="N51" s="48">
        <f>T52+W52+Z52+AC52+Q52</f>
        <v>16</v>
      </c>
      <c r="O51" s="253">
        <f>RANK(L51,$L$49:$L$58,0)</f>
        <v>5</v>
      </c>
      <c r="P51" s="46"/>
      <c r="Q51" s="241" t="str">
        <f>IF(Q52&gt;S52,"○",(IF(Q52=S52,"△","×")))</f>
        <v>×</v>
      </c>
      <c r="R51" s="242"/>
      <c r="S51" s="243"/>
      <c r="T51" s="244"/>
      <c r="U51" s="245"/>
      <c r="V51" s="246"/>
      <c r="W51" s="241" t="str">
        <f>IF(W52&gt;Y52,"○",(IF(W52=Y52,"△","×")))</f>
        <v>×</v>
      </c>
      <c r="X51" s="242"/>
      <c r="Y51" s="243"/>
      <c r="Z51" s="241" t="str">
        <f>IF(Z52&gt;AB52,"○",(IF(Z52=AB52,"△","×")))</f>
        <v>×</v>
      </c>
      <c r="AA51" s="242"/>
      <c r="AB51" s="243"/>
      <c r="AC51" s="241" t="str">
        <f>IF(AC52&gt;AE52,"○",(IF(AC52=AE52,"△","×")))</f>
        <v>×</v>
      </c>
      <c r="AD51" s="242"/>
      <c r="AE51" s="243"/>
    </row>
    <row r="52" spans="4:31" ht="24.75" customHeight="1">
      <c r="D52" s="259"/>
      <c r="E52" s="259"/>
      <c r="F52" s="261"/>
      <c r="G52" s="263"/>
      <c r="H52" s="265"/>
      <c r="I52" s="265"/>
      <c r="J52" s="265"/>
      <c r="K52" s="267"/>
      <c r="L52" s="254"/>
      <c r="M52" s="49" t="s">
        <v>82</v>
      </c>
      <c r="N52" s="50">
        <f>S52+Y52+AB52+AE52</f>
        <v>42</v>
      </c>
      <c r="O52" s="254"/>
      <c r="P52" s="46"/>
      <c r="Q52" s="203">
        <f>IF(V50="","",V50)</f>
        <v>1</v>
      </c>
      <c r="R52" s="204" t="s">
        <v>2</v>
      </c>
      <c r="S52" s="203">
        <f>IF(T50="","",T50)</f>
        <v>11</v>
      </c>
      <c r="T52" s="247"/>
      <c r="U52" s="248"/>
      <c r="V52" s="249"/>
      <c r="W52" s="203">
        <f>'全タイムスケジュール'!R22</f>
        <v>4</v>
      </c>
      <c r="X52" s="204" t="s">
        <v>2</v>
      </c>
      <c r="Y52" s="205">
        <f>'全タイムスケジュール'!T22</f>
        <v>10</v>
      </c>
      <c r="Z52" s="203">
        <f>'全タイムスケジュール'!R36</f>
        <v>6</v>
      </c>
      <c r="AA52" s="204" t="s">
        <v>2</v>
      </c>
      <c r="AB52" s="205">
        <f>'全タイムスケジュール'!T36</f>
        <v>11</v>
      </c>
      <c r="AC52" s="203">
        <f>'全タイムスケジュール'!R42</f>
        <v>5</v>
      </c>
      <c r="AD52" s="204" t="s">
        <v>2</v>
      </c>
      <c r="AE52" s="205">
        <f>'全タイムスケジュール'!T42</f>
        <v>10</v>
      </c>
    </row>
    <row r="53" spans="4:31" ht="24.75" customHeight="1">
      <c r="D53" s="258">
        <v>18</v>
      </c>
      <c r="E53" s="258">
        <v>3</v>
      </c>
      <c r="F53" s="260" t="str">
        <f>'参加チーム'!D22</f>
        <v>　キングフューチャーズ</v>
      </c>
      <c r="G53" s="262">
        <f>COUNTIF($Q$53:$AE$53,"○")</f>
        <v>2</v>
      </c>
      <c r="H53" s="264" t="s">
        <v>2</v>
      </c>
      <c r="I53" s="264">
        <f>COUNTIF($Q$53:$AE$53,"△")</f>
        <v>0</v>
      </c>
      <c r="J53" s="264" t="s">
        <v>2</v>
      </c>
      <c r="K53" s="266">
        <f>COUNTIF($Q$53:$AE$53,"×")</f>
        <v>2</v>
      </c>
      <c r="L53" s="253">
        <f>G53*2+I53*1</f>
        <v>4</v>
      </c>
      <c r="M53" s="47" t="s">
        <v>81</v>
      </c>
      <c r="N53" s="48">
        <f>T54+Q54+Z54+AC54</f>
        <v>33</v>
      </c>
      <c r="O53" s="253">
        <f>RANK(L53,$L$49:$L$58,0)</f>
        <v>3</v>
      </c>
      <c r="P53" s="46"/>
      <c r="Q53" s="241" t="str">
        <f>IF(Q54&gt;S54,"○",(IF(Q54=S54,"△","×")))</f>
        <v>×</v>
      </c>
      <c r="R53" s="242"/>
      <c r="S53" s="243"/>
      <c r="T53" s="241" t="str">
        <f>IF(T54&gt;V54,"○",(IF(T54=V54,"△","×")))</f>
        <v>○</v>
      </c>
      <c r="U53" s="242"/>
      <c r="V53" s="243"/>
      <c r="W53" s="244"/>
      <c r="X53" s="245"/>
      <c r="Y53" s="246"/>
      <c r="Z53" s="241" t="str">
        <f>IF(Z54&gt;AB54,"○",(IF(Z54=AB54,"△","×")))</f>
        <v>○</v>
      </c>
      <c r="AA53" s="242"/>
      <c r="AB53" s="243"/>
      <c r="AC53" s="241" t="str">
        <f>IF(AC54&gt;AE54,"○",(IF(AC54=AE54,"△","×")))</f>
        <v>×</v>
      </c>
      <c r="AD53" s="242"/>
      <c r="AE53" s="243"/>
    </row>
    <row r="54" spans="4:31" ht="24.75" customHeight="1">
      <c r="D54" s="259"/>
      <c r="E54" s="259"/>
      <c r="F54" s="261"/>
      <c r="G54" s="263"/>
      <c r="H54" s="265"/>
      <c r="I54" s="265"/>
      <c r="J54" s="265"/>
      <c r="K54" s="267"/>
      <c r="L54" s="254"/>
      <c r="M54" s="49" t="s">
        <v>82</v>
      </c>
      <c r="N54" s="50">
        <f>V54+S54+AB54+AE54</f>
        <v>30</v>
      </c>
      <c r="O54" s="254"/>
      <c r="P54" s="46"/>
      <c r="Q54" s="203">
        <f>IF(Y50="","",Y50)</f>
        <v>8</v>
      </c>
      <c r="R54" s="204" t="s">
        <v>2</v>
      </c>
      <c r="S54" s="205">
        <f>IF(W50="","",W50)</f>
        <v>11</v>
      </c>
      <c r="T54" s="203">
        <f>IF(Y52="","",Y52)</f>
        <v>10</v>
      </c>
      <c r="U54" s="204" t="s">
        <v>2</v>
      </c>
      <c r="V54" s="205">
        <f>IF(W52="","",W52)</f>
        <v>4</v>
      </c>
      <c r="W54" s="247"/>
      <c r="X54" s="248"/>
      <c r="Y54" s="249"/>
      <c r="Z54" s="203">
        <f>'全タイムスケジュール'!R15</f>
        <v>9</v>
      </c>
      <c r="AA54" s="204" t="s">
        <v>2</v>
      </c>
      <c r="AB54" s="205">
        <f>'全タイムスケジュール'!T15</f>
        <v>6</v>
      </c>
      <c r="AC54" s="203">
        <f>'全タイムスケジュール'!R38</f>
        <v>6</v>
      </c>
      <c r="AD54" s="204" t="s">
        <v>2</v>
      </c>
      <c r="AE54" s="205">
        <f>'全タイムスケジュール'!T38</f>
        <v>9</v>
      </c>
    </row>
    <row r="55" spans="4:31" ht="24.75" customHeight="1">
      <c r="D55" s="268">
        <v>19</v>
      </c>
      <c r="E55" s="46"/>
      <c r="F55" s="260" t="str">
        <f>'参加チーム'!D23</f>
        <v>　緑ヶ丘ドッジボールスポーツ少年団</v>
      </c>
      <c r="G55" s="262">
        <f>COUNTIF($Q$55:$AE$55,"○")</f>
        <v>2</v>
      </c>
      <c r="H55" s="264" t="s">
        <v>2</v>
      </c>
      <c r="I55" s="264">
        <f>COUNTIF($Q$55:$AE$55,"△")</f>
        <v>0</v>
      </c>
      <c r="J55" s="264" t="s">
        <v>2</v>
      </c>
      <c r="K55" s="266">
        <f>COUNTIF($Q$55:$AE$55,"×")</f>
        <v>2</v>
      </c>
      <c r="L55" s="253">
        <f>G55*2+I55*1</f>
        <v>4</v>
      </c>
      <c r="M55" s="47" t="s">
        <v>81</v>
      </c>
      <c r="N55" s="48">
        <f>T56+W56+Q56+AC56</f>
        <v>29</v>
      </c>
      <c r="O55" s="253">
        <v>4</v>
      </c>
      <c r="P55" s="46"/>
      <c r="Q55" s="241" t="str">
        <f>IF(Q56&gt;S56,"○",(IF(Q56=S56,"△","×")))</f>
        <v>×</v>
      </c>
      <c r="R55" s="242"/>
      <c r="S55" s="243"/>
      <c r="T55" s="241" t="str">
        <f>IF(T56&gt;V56,"○",(IF(T56=V56,"△","×")))</f>
        <v>○</v>
      </c>
      <c r="U55" s="242"/>
      <c r="V55" s="243"/>
      <c r="W55" s="241" t="str">
        <f>IF(W56&gt;Y56,"○",(IF(W56=Y56,"△","×")))</f>
        <v>×</v>
      </c>
      <c r="X55" s="242"/>
      <c r="Y55" s="243"/>
      <c r="Z55" s="244"/>
      <c r="AA55" s="245"/>
      <c r="AB55" s="246"/>
      <c r="AC55" s="241" t="str">
        <f>IF(AC56&gt;AE56,"○",(IF(AC56=AE56,"△","×")))</f>
        <v>○</v>
      </c>
      <c r="AD55" s="242"/>
      <c r="AE55" s="243"/>
    </row>
    <row r="56" spans="4:31" ht="24" customHeight="1">
      <c r="D56" s="269"/>
      <c r="E56" s="46"/>
      <c r="F56" s="261"/>
      <c r="G56" s="263"/>
      <c r="H56" s="265"/>
      <c r="I56" s="265"/>
      <c r="J56" s="265"/>
      <c r="K56" s="267"/>
      <c r="L56" s="254"/>
      <c r="M56" s="49" t="s">
        <v>82</v>
      </c>
      <c r="N56" s="50">
        <f>V56+Y56+S56+AE56</f>
        <v>32</v>
      </c>
      <c r="O56" s="254"/>
      <c r="P56" s="46"/>
      <c r="Q56" s="203">
        <f>IF(AB50="","",AB50)</f>
        <v>3</v>
      </c>
      <c r="R56" s="204" t="s">
        <v>2</v>
      </c>
      <c r="S56" s="205">
        <f>IF(Z50="","",Z50)</f>
        <v>10</v>
      </c>
      <c r="T56" s="203">
        <f>IF(AB52="","",AB52)</f>
        <v>11</v>
      </c>
      <c r="U56" s="204" t="s">
        <v>2</v>
      </c>
      <c r="V56" s="205">
        <f>IF(Z52="","",Z52)</f>
        <v>6</v>
      </c>
      <c r="W56" s="203">
        <f>IF(AB54="","",AB54)</f>
        <v>6</v>
      </c>
      <c r="X56" s="204" t="s">
        <v>2</v>
      </c>
      <c r="Y56" s="205">
        <f>IF(Z54="","",Z54)</f>
        <v>9</v>
      </c>
      <c r="Z56" s="247"/>
      <c r="AA56" s="248"/>
      <c r="AB56" s="249"/>
      <c r="AC56" s="203">
        <f>'全タイムスケジュール'!R24</f>
        <v>9</v>
      </c>
      <c r="AD56" s="204" t="s">
        <v>2</v>
      </c>
      <c r="AE56" s="205">
        <f>'全タイムスケジュール'!T24</f>
        <v>7</v>
      </c>
    </row>
    <row r="57" spans="4:31" ht="24.75" customHeight="1">
      <c r="D57" s="258">
        <v>20</v>
      </c>
      <c r="E57" s="258">
        <v>4</v>
      </c>
      <c r="F57" s="260" t="str">
        <f>'参加チーム'!D24</f>
        <v>　Ａｏｉトップガン</v>
      </c>
      <c r="G57" s="262">
        <f>COUNTIF($Q$57:$AE$57,"○")</f>
        <v>2</v>
      </c>
      <c r="H57" s="264" t="s">
        <v>2</v>
      </c>
      <c r="I57" s="264">
        <f>COUNTIF($Q$57:$AE$57,"△")</f>
        <v>1</v>
      </c>
      <c r="J57" s="264" t="s">
        <v>2</v>
      </c>
      <c r="K57" s="266">
        <f>COUNTIF($Q$57:$AE$57,"×")</f>
        <v>1</v>
      </c>
      <c r="L57" s="253">
        <f>G57*2+I57*1</f>
        <v>5</v>
      </c>
      <c r="M57" s="47" t="s">
        <v>81</v>
      </c>
      <c r="N57" s="48">
        <f>T58+W58+Z58+Q58</f>
        <v>35</v>
      </c>
      <c r="O57" s="253">
        <f>RANK(L57,$L$49:$L$58,0)</f>
        <v>2</v>
      </c>
      <c r="P57" s="46"/>
      <c r="Q57" s="241" t="str">
        <f>IF(Q58&gt;S58,"○",(IF(Q58=S58,"△","×")))</f>
        <v>△</v>
      </c>
      <c r="R57" s="242"/>
      <c r="S57" s="243"/>
      <c r="T57" s="241" t="str">
        <f>IF(T58&gt;V58,"○",(IF(T58=V58,"△","×")))</f>
        <v>○</v>
      </c>
      <c r="U57" s="242"/>
      <c r="V57" s="243"/>
      <c r="W57" s="241" t="str">
        <f>IF(W58&gt;Y58,"○",(IF(W58=Y58,"△","×")))</f>
        <v>○</v>
      </c>
      <c r="X57" s="242"/>
      <c r="Y57" s="243"/>
      <c r="Z57" s="241" t="str">
        <f>IF(Z58&gt;AB58,"○",(IF(Z58=AB58,"△","×")))</f>
        <v>×</v>
      </c>
      <c r="AA57" s="242"/>
      <c r="AB57" s="243"/>
      <c r="AC57" s="244"/>
      <c r="AD57" s="245"/>
      <c r="AE57" s="246"/>
    </row>
    <row r="58" spans="4:31" ht="24.75" customHeight="1">
      <c r="D58" s="259"/>
      <c r="E58" s="259"/>
      <c r="F58" s="261"/>
      <c r="G58" s="263"/>
      <c r="H58" s="265"/>
      <c r="I58" s="265"/>
      <c r="J58" s="265"/>
      <c r="K58" s="267"/>
      <c r="L58" s="254"/>
      <c r="M58" s="49" t="s">
        <v>82</v>
      </c>
      <c r="N58" s="50">
        <f>V58+Y58+AB58+S58</f>
        <v>29</v>
      </c>
      <c r="O58" s="254"/>
      <c r="P58" s="46"/>
      <c r="Q58" s="203">
        <f>IF(AE50="","",AE50)</f>
        <v>9</v>
      </c>
      <c r="R58" s="204" t="s">
        <v>2</v>
      </c>
      <c r="S58" s="205">
        <f>IF(AC50="","",AC50)</f>
        <v>9</v>
      </c>
      <c r="T58" s="203">
        <f>IF(AE52="","",AE52)</f>
        <v>10</v>
      </c>
      <c r="U58" s="204" t="s">
        <v>2</v>
      </c>
      <c r="V58" s="205">
        <f>IF(AC52="","",AC52)</f>
        <v>5</v>
      </c>
      <c r="W58" s="203">
        <f>IF(AE54="","",AE54)</f>
        <v>9</v>
      </c>
      <c r="X58" s="204" t="s">
        <v>2</v>
      </c>
      <c r="Y58" s="205">
        <f>IF(AC54="","",AC54)</f>
        <v>6</v>
      </c>
      <c r="Z58" s="203">
        <f>IF(AE56="","",AE56)</f>
        <v>7</v>
      </c>
      <c r="AA58" s="204" t="s">
        <v>2</v>
      </c>
      <c r="AB58" s="205">
        <f>IF(AC56="","",AC56)</f>
        <v>9</v>
      </c>
      <c r="AC58" s="247"/>
      <c r="AD58" s="248"/>
      <c r="AE58" s="249"/>
    </row>
    <row r="59" spans="4:34" ht="24.75" customHeight="1">
      <c r="D59" s="11"/>
      <c r="E59" s="11"/>
      <c r="F59" s="17"/>
      <c r="G59" s="2"/>
      <c r="H59" s="2"/>
      <c r="I59" s="2"/>
      <c r="J59" s="2"/>
      <c r="K59" s="2"/>
      <c r="L59" s="2"/>
      <c r="M59" s="2"/>
      <c r="N59" s="2"/>
      <c r="O59" s="2"/>
      <c r="P59" s="11"/>
      <c r="Q59" s="11"/>
      <c r="R59" s="11"/>
      <c r="S59" s="11"/>
      <c r="T59" s="3"/>
      <c r="U59" s="6"/>
      <c r="V59" s="3"/>
      <c r="W59" s="3"/>
      <c r="X59" s="6"/>
      <c r="Y59" s="3"/>
      <c r="Z59" s="3"/>
      <c r="AA59" s="6"/>
      <c r="AB59" s="3"/>
      <c r="AC59" s="3"/>
      <c r="AD59" s="6"/>
      <c r="AE59" s="3"/>
      <c r="AF59" s="3" t="s">
        <v>13</v>
      </c>
      <c r="AG59" s="6"/>
      <c r="AH59" s="3"/>
    </row>
    <row r="60" spans="4:34" ht="24.75" customHeight="1">
      <c r="D60" s="11"/>
      <c r="E60" s="11"/>
      <c r="F60" s="17"/>
      <c r="G60" s="2"/>
      <c r="H60" s="2"/>
      <c r="I60" s="2"/>
      <c r="J60" s="2"/>
      <c r="K60" s="2"/>
      <c r="L60" s="2"/>
      <c r="M60" s="2"/>
      <c r="N60" s="2"/>
      <c r="O60" s="2"/>
      <c r="P60" s="11"/>
      <c r="Q60" s="11"/>
      <c r="R60" s="11"/>
      <c r="S60" s="11"/>
      <c r="T60" s="3"/>
      <c r="U60" s="6"/>
      <c r="V60" s="3"/>
      <c r="W60" s="3"/>
      <c r="X60" s="6"/>
      <c r="Y60" s="3"/>
      <c r="Z60" s="3"/>
      <c r="AA60" s="6"/>
      <c r="AB60" s="3"/>
      <c r="AC60" s="3"/>
      <c r="AD60" s="6"/>
      <c r="AE60" s="3"/>
      <c r="AF60" s="3"/>
      <c r="AG60" s="6"/>
      <c r="AH60" s="3"/>
    </row>
    <row r="61" spans="32:33" ht="13.5" customHeight="1">
      <c r="AF61" s="11"/>
      <c r="AG61" s="11"/>
    </row>
    <row r="62" spans="32:34" ht="13.5" customHeight="1">
      <c r="AF62" s="11"/>
      <c r="AG62" s="11"/>
      <c r="AH62" s="11"/>
    </row>
    <row r="63" spans="32:34" ht="13.5" customHeight="1">
      <c r="AF63" s="11"/>
      <c r="AG63" s="11"/>
      <c r="AH63" s="11"/>
    </row>
    <row r="64" spans="32:34" ht="13.5" customHeight="1">
      <c r="AF64" s="11"/>
      <c r="AG64" s="11"/>
      <c r="AH64" s="11"/>
    </row>
    <row r="65" spans="32:34" ht="13.5" customHeight="1">
      <c r="AF65" s="11"/>
      <c r="AG65" s="11"/>
      <c r="AH65" s="11"/>
    </row>
    <row r="66" spans="32:34" ht="13.5" customHeight="1">
      <c r="AF66" s="11"/>
      <c r="AG66" s="11"/>
      <c r="AH66" s="11"/>
    </row>
    <row r="67" spans="32:34" ht="13.5" customHeight="1">
      <c r="AF67" s="11"/>
      <c r="AG67" s="11"/>
      <c r="AH67" s="11"/>
    </row>
    <row r="68" spans="32:34" ht="13.5" customHeight="1">
      <c r="AF68" s="11"/>
      <c r="AG68" s="11"/>
      <c r="AH68" s="11"/>
    </row>
    <row r="69" spans="32:34" ht="13.5" customHeight="1">
      <c r="AF69" s="11"/>
      <c r="AG69" s="11"/>
      <c r="AH69" s="11"/>
    </row>
    <row r="70" spans="32:34" ht="13.5" customHeight="1">
      <c r="AF70" s="11"/>
      <c r="AG70" s="11"/>
      <c r="AH70" s="11"/>
    </row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  <row r="1001" ht="13.5" customHeight="1"/>
    <row r="1002" ht="13.5" customHeight="1"/>
    <row r="1003" ht="13.5" customHeight="1"/>
    <row r="1004" ht="13.5" customHeight="1"/>
    <row r="1005" ht="13.5" customHeight="1"/>
    <row r="1006" ht="13.5" customHeight="1"/>
    <row r="1007" ht="13.5" customHeight="1"/>
    <row r="1008" ht="13.5" customHeight="1"/>
    <row r="1009" ht="13.5" customHeight="1"/>
    <row r="1010" ht="13.5" customHeight="1"/>
    <row r="1011" ht="13.5" customHeight="1"/>
    <row r="1012" ht="13.5" customHeight="1"/>
    <row r="1013" ht="13.5" customHeight="1"/>
    <row r="1014" ht="13.5" customHeight="1"/>
    <row r="1015" ht="13.5" customHeight="1"/>
    <row r="1016" ht="13.5" customHeight="1"/>
    <row r="1017" ht="13.5" customHeight="1"/>
    <row r="1018" ht="13.5" customHeight="1"/>
    <row r="1019" ht="13.5" customHeight="1"/>
    <row r="1020" ht="13.5" customHeight="1"/>
    <row r="1021" ht="13.5" customHeight="1"/>
    <row r="1022" ht="13.5" customHeight="1"/>
    <row r="1023" ht="13.5" customHeight="1"/>
    <row r="1024" ht="13.5" customHeight="1"/>
    <row r="1025" ht="13.5" customHeight="1"/>
    <row r="1026" ht="13.5" customHeight="1"/>
    <row r="1027" ht="13.5" customHeight="1"/>
    <row r="1028" ht="13.5" customHeight="1"/>
    <row r="1029" ht="13.5" customHeight="1"/>
    <row r="1030" ht="13.5" customHeight="1"/>
    <row r="1031" ht="13.5" customHeight="1"/>
    <row r="1032" ht="13.5" customHeight="1"/>
    <row r="1033" ht="13.5" customHeight="1"/>
    <row r="1034" ht="13.5" customHeight="1"/>
    <row r="1035" ht="13.5" customHeight="1"/>
    <row r="1036" ht="13.5" customHeight="1"/>
    <row r="1037" ht="13.5" customHeight="1"/>
    <row r="1038" ht="13.5" customHeight="1"/>
    <row r="1039" ht="13.5" customHeight="1"/>
    <row r="1040" ht="13.5" customHeight="1"/>
    <row r="1041" ht="13.5" customHeight="1"/>
    <row r="1042" ht="13.5" customHeight="1"/>
    <row r="1043" ht="13.5" customHeight="1"/>
    <row r="1044" ht="13.5" customHeight="1"/>
    <row r="1045" ht="13.5" customHeight="1"/>
    <row r="1046" ht="13.5" customHeight="1"/>
    <row r="1047" ht="13.5" customHeight="1"/>
    <row r="1048" ht="13.5" customHeight="1"/>
    <row r="1049" ht="13.5" customHeight="1"/>
    <row r="1050" ht="13.5" customHeight="1"/>
    <row r="1051" ht="13.5" customHeight="1"/>
    <row r="1052" ht="13.5" customHeight="1"/>
    <row r="1053" ht="13.5" customHeight="1"/>
    <row r="1054" ht="13.5" customHeight="1"/>
    <row r="1055" ht="13.5" customHeight="1"/>
    <row r="1056" ht="13.5" customHeight="1"/>
    <row r="1057" ht="13.5" customHeight="1"/>
    <row r="1058" ht="13.5" customHeight="1"/>
    <row r="1059" ht="13.5" customHeight="1"/>
    <row r="1060" ht="13.5" customHeight="1"/>
    <row r="1061" ht="13.5" customHeight="1"/>
    <row r="1062" ht="13.5" customHeight="1"/>
    <row r="1063" ht="13.5" customHeight="1"/>
    <row r="1064" ht="13.5" customHeight="1"/>
    <row r="1065" ht="13.5" customHeight="1"/>
    <row r="1066" ht="13.5" customHeight="1"/>
    <row r="1067" ht="13.5" customHeight="1"/>
    <row r="1068" ht="13.5" customHeight="1"/>
    <row r="1069" ht="13.5" customHeight="1"/>
    <row r="1070" ht="13.5" customHeight="1"/>
    <row r="1071" ht="13.5" customHeight="1"/>
    <row r="1072" ht="13.5" customHeight="1"/>
    <row r="1073" ht="13.5" customHeight="1"/>
    <row r="1074" ht="13.5" customHeight="1"/>
    <row r="1075" ht="13.5" customHeight="1"/>
    <row r="1076" ht="13.5" customHeight="1"/>
    <row r="1077" ht="13.5" customHeight="1"/>
    <row r="1078" ht="13.5" customHeight="1"/>
    <row r="1079" ht="13.5" customHeight="1"/>
    <row r="1080" ht="13.5" customHeight="1"/>
    <row r="1081" ht="13.5" customHeight="1"/>
    <row r="1082" ht="13.5" customHeight="1"/>
    <row r="1083" ht="13.5" customHeight="1"/>
    <row r="1084" ht="13.5" customHeight="1"/>
    <row r="1085" ht="13.5" customHeight="1"/>
    <row r="1086" ht="13.5" customHeight="1"/>
    <row r="1087" ht="13.5" customHeight="1"/>
    <row r="1088" ht="13.5" customHeight="1"/>
    <row r="1089" ht="13.5" customHeight="1"/>
    <row r="1090" ht="13.5" customHeight="1"/>
    <row r="1091" ht="13.5" customHeight="1"/>
    <row r="1092" ht="13.5" customHeight="1"/>
    <row r="1093" ht="13.5" customHeight="1"/>
    <row r="1094" ht="13.5" customHeight="1"/>
    <row r="1095" ht="13.5" customHeight="1"/>
    <row r="1096" ht="13.5" customHeight="1"/>
    <row r="1097" ht="13.5" customHeight="1"/>
    <row r="1098" ht="13.5" customHeight="1"/>
    <row r="1099" ht="13.5" customHeight="1"/>
    <row r="1100" ht="13.5" customHeight="1"/>
    <row r="1101" ht="13.5" customHeight="1"/>
    <row r="1102" ht="13.5" customHeight="1"/>
    <row r="1103" ht="13.5" customHeight="1"/>
    <row r="1104" ht="13.5" customHeight="1"/>
    <row r="1105" ht="13.5" customHeight="1"/>
    <row r="1106" ht="13.5" customHeight="1"/>
    <row r="1107" ht="13.5" customHeight="1"/>
    <row r="1108" ht="13.5" customHeight="1"/>
    <row r="1109" ht="13.5" customHeight="1"/>
    <row r="1110" ht="13.5" customHeight="1"/>
    <row r="1111" ht="13.5" customHeight="1"/>
    <row r="1112" ht="13.5" customHeight="1"/>
    <row r="1113" ht="13.5" customHeight="1"/>
    <row r="1114" ht="13.5" customHeight="1"/>
    <row r="1115" ht="13.5" customHeight="1"/>
    <row r="1116" ht="13.5" customHeight="1"/>
    <row r="1117" ht="13.5" customHeight="1"/>
    <row r="1118" ht="13.5" customHeight="1"/>
    <row r="1119" ht="13.5" customHeight="1"/>
    <row r="1120" ht="13.5" customHeight="1"/>
    <row r="1121" ht="13.5" customHeight="1"/>
    <row r="1122" ht="13.5" customHeight="1"/>
    <row r="1123" ht="13.5" customHeight="1"/>
    <row r="1124" ht="13.5" customHeight="1"/>
    <row r="1125" ht="13.5" customHeight="1"/>
    <row r="1126" ht="13.5" customHeight="1"/>
    <row r="1127" ht="13.5" customHeight="1"/>
    <row r="1128" ht="13.5" customHeight="1"/>
    <row r="1129" ht="13.5" customHeight="1"/>
    <row r="1130" ht="13.5" customHeight="1"/>
    <row r="1131" ht="13.5" customHeight="1"/>
    <row r="1132" ht="13.5" customHeight="1"/>
    <row r="1133" ht="13.5" customHeight="1"/>
    <row r="1134" ht="13.5" customHeight="1"/>
    <row r="1135" ht="13.5" customHeight="1"/>
    <row r="1136" ht="13.5" customHeight="1"/>
    <row r="1137" ht="13.5" customHeight="1"/>
    <row r="1138" ht="13.5" customHeight="1"/>
    <row r="1139" ht="13.5" customHeight="1"/>
    <row r="1140" ht="13.5" customHeight="1"/>
    <row r="1141" ht="13.5" customHeight="1"/>
    <row r="1142" ht="13.5" customHeight="1"/>
    <row r="1143" ht="13.5" customHeight="1"/>
    <row r="1144" ht="13.5" customHeight="1"/>
    <row r="1145" ht="13.5" customHeight="1"/>
    <row r="1146" ht="13.5" customHeight="1"/>
    <row r="1147" ht="13.5" customHeight="1"/>
    <row r="1148" ht="13.5" customHeight="1"/>
    <row r="1149" ht="13.5" customHeight="1"/>
    <row r="1150" ht="13.5" customHeight="1"/>
    <row r="1151" ht="13.5" customHeight="1"/>
    <row r="1152" ht="13.5" customHeight="1"/>
    <row r="1153" ht="13.5" customHeight="1"/>
    <row r="1154" ht="13.5" customHeight="1"/>
    <row r="1155" ht="13.5" customHeight="1"/>
    <row r="1156" ht="13.5" customHeight="1"/>
    <row r="1157" ht="13.5" customHeight="1"/>
    <row r="1158" ht="13.5" customHeight="1"/>
    <row r="1159" ht="13.5" customHeight="1"/>
    <row r="1160" ht="13.5" customHeight="1"/>
    <row r="1161" ht="13.5" customHeight="1"/>
    <row r="1162" ht="13.5" customHeight="1"/>
    <row r="1163" ht="13.5" customHeight="1"/>
    <row r="1164" ht="13.5" customHeight="1"/>
    <row r="1165" ht="13.5" customHeight="1"/>
    <row r="1166" ht="13.5" customHeight="1"/>
    <row r="1167" ht="13.5" customHeight="1"/>
    <row r="1168" ht="13.5" customHeight="1"/>
    <row r="1169" ht="13.5" customHeight="1"/>
    <row r="1170" ht="13.5" customHeight="1"/>
    <row r="1171" ht="13.5" customHeight="1"/>
    <row r="1172" ht="13.5" customHeight="1"/>
    <row r="1173" ht="13.5" customHeight="1"/>
    <row r="1174" ht="13.5" customHeight="1"/>
    <row r="1175" ht="13.5" customHeight="1"/>
    <row r="1176" ht="13.5" customHeight="1"/>
    <row r="1177" ht="13.5" customHeight="1"/>
    <row r="1178" ht="13.5" customHeight="1"/>
    <row r="1179" ht="13.5" customHeight="1"/>
    <row r="1180" ht="13.5" customHeight="1"/>
    <row r="1181" ht="13.5" customHeight="1"/>
    <row r="1182" ht="13.5" customHeight="1"/>
    <row r="1183" ht="13.5" customHeight="1"/>
    <row r="1184" ht="13.5" customHeight="1"/>
    <row r="1185" ht="13.5" customHeight="1"/>
    <row r="1186" ht="13.5" customHeight="1"/>
    <row r="1187" ht="13.5" customHeight="1"/>
    <row r="1188" ht="13.5" customHeight="1"/>
    <row r="1189" ht="13.5" customHeight="1"/>
    <row r="1190" ht="13.5" customHeight="1"/>
    <row r="1191" ht="13.5" customHeight="1"/>
    <row r="1192" ht="13.5" customHeight="1"/>
    <row r="1193" ht="13.5" customHeight="1"/>
    <row r="1194" ht="13.5" customHeight="1"/>
    <row r="1195" ht="13.5" customHeight="1"/>
    <row r="1196" ht="13.5" customHeight="1"/>
    <row r="1197" ht="13.5" customHeight="1"/>
    <row r="1198" ht="13.5" customHeight="1"/>
    <row r="1199" ht="13.5" customHeight="1"/>
    <row r="1200" ht="13.5" customHeight="1"/>
    <row r="1201" ht="13.5" customHeight="1"/>
    <row r="1202" ht="13.5" customHeight="1"/>
    <row r="1203" ht="13.5" customHeight="1"/>
    <row r="1204" ht="13.5" customHeight="1"/>
    <row r="1205" ht="13.5" customHeight="1"/>
    <row r="1206" ht="13.5" customHeight="1"/>
    <row r="1207" ht="13.5" customHeight="1"/>
    <row r="1208" ht="13.5" customHeight="1"/>
    <row r="1209" ht="13.5" customHeight="1"/>
    <row r="1210" ht="13.5" customHeight="1"/>
    <row r="1211" ht="13.5" customHeight="1"/>
    <row r="1212" ht="13.5" customHeight="1"/>
    <row r="1213" ht="13.5" customHeight="1"/>
    <row r="1214" ht="13.5" customHeight="1"/>
    <row r="1215" ht="13.5" customHeight="1"/>
    <row r="1216" ht="13.5" customHeight="1"/>
    <row r="1217" ht="13.5" customHeight="1"/>
    <row r="1218" ht="13.5" customHeight="1"/>
    <row r="1219" ht="13.5" customHeight="1"/>
    <row r="1220" ht="13.5" customHeight="1"/>
    <row r="1221" ht="13.5" customHeight="1"/>
    <row r="1222" ht="13.5" customHeight="1"/>
    <row r="1223" ht="13.5" customHeight="1"/>
    <row r="1224" ht="13.5" customHeight="1"/>
    <row r="1225" ht="13.5" customHeight="1"/>
    <row r="1226" ht="13.5" customHeight="1"/>
    <row r="1227" ht="13.5" customHeight="1"/>
    <row r="1228" ht="13.5" customHeight="1"/>
    <row r="1229" ht="13.5" customHeight="1"/>
    <row r="1230" ht="13.5" customHeight="1"/>
    <row r="1231" ht="13.5" customHeight="1"/>
    <row r="1232" ht="13.5" customHeight="1"/>
    <row r="1233" ht="13.5" customHeight="1"/>
    <row r="1234" ht="13.5" customHeight="1"/>
    <row r="1235" ht="13.5" customHeight="1"/>
    <row r="1236" ht="13.5" customHeight="1"/>
    <row r="1237" ht="13.5" customHeight="1"/>
    <row r="1238" ht="13.5" customHeight="1"/>
    <row r="1239" ht="13.5" customHeight="1"/>
    <row r="1240" ht="13.5" customHeight="1"/>
    <row r="1241" ht="13.5" customHeight="1"/>
    <row r="1242" ht="13.5" customHeight="1"/>
    <row r="1243" ht="13.5" customHeight="1"/>
    <row r="1244" ht="13.5" customHeight="1"/>
    <row r="1245" ht="13.5" customHeight="1"/>
    <row r="1246" ht="13.5" customHeight="1"/>
    <row r="1247" ht="13.5" customHeight="1"/>
    <row r="1248" ht="13.5" customHeight="1"/>
    <row r="1249" ht="13.5" customHeight="1"/>
    <row r="1250" ht="13.5" customHeight="1"/>
    <row r="1251" ht="13.5" customHeight="1"/>
    <row r="1252" ht="13.5" customHeight="1"/>
    <row r="1253" ht="13.5" customHeight="1"/>
    <row r="1254" ht="13.5" customHeight="1"/>
    <row r="1255" ht="13.5" customHeight="1"/>
    <row r="1256" ht="13.5" customHeight="1"/>
    <row r="1257" ht="13.5" customHeight="1"/>
    <row r="1258" ht="13.5" customHeight="1"/>
    <row r="1259" ht="13.5" customHeight="1"/>
    <row r="1260" ht="13.5" customHeight="1"/>
    <row r="1261" ht="13.5" customHeight="1"/>
    <row r="1262" ht="13.5" customHeight="1"/>
    <row r="1263" ht="13.5" customHeight="1"/>
    <row r="1264" ht="13.5" customHeight="1"/>
    <row r="1265" ht="13.5" customHeight="1"/>
    <row r="1266" ht="13.5" customHeight="1"/>
    <row r="1267" ht="13.5" customHeight="1"/>
    <row r="1268" ht="13.5" customHeight="1"/>
    <row r="1269" ht="13.5" customHeight="1"/>
    <row r="1270" ht="13.5" customHeight="1"/>
    <row r="1271" ht="13.5" customHeight="1"/>
    <row r="1272" ht="13.5" customHeight="1"/>
    <row r="1273" ht="13.5" customHeight="1"/>
    <row r="1274" ht="13.5" customHeight="1"/>
    <row r="1275" ht="13.5" customHeight="1"/>
    <row r="1276" ht="13.5" customHeight="1"/>
    <row r="1277" ht="13.5" customHeight="1"/>
    <row r="1278" ht="13.5" customHeight="1"/>
    <row r="1279" ht="13.5" customHeight="1"/>
    <row r="1280" ht="13.5" customHeight="1"/>
    <row r="1281" ht="13.5" customHeight="1"/>
    <row r="1282" ht="13.5" customHeight="1"/>
    <row r="1283" ht="13.5" customHeight="1"/>
    <row r="1284" ht="13.5" customHeight="1"/>
    <row r="1285" ht="13.5" customHeight="1"/>
    <row r="1286" ht="13.5" customHeight="1"/>
    <row r="1287" ht="13.5" customHeight="1"/>
    <row r="1288" ht="13.5" customHeight="1"/>
    <row r="1289" ht="13.5" customHeight="1"/>
    <row r="1290" ht="13.5" customHeight="1"/>
    <row r="1291" ht="13.5" customHeight="1"/>
    <row r="1292" ht="13.5" customHeight="1"/>
    <row r="1293" ht="13.5" customHeight="1"/>
    <row r="1294" ht="13.5" customHeight="1"/>
    <row r="1295" ht="13.5" customHeight="1"/>
    <row r="1296" ht="13.5" customHeight="1"/>
    <row r="1297" ht="13.5" customHeight="1"/>
    <row r="1298" ht="13.5" customHeight="1"/>
    <row r="1299" ht="13.5" customHeight="1"/>
    <row r="1300" ht="13.5" customHeight="1"/>
    <row r="1301" ht="13.5" customHeight="1"/>
    <row r="1302" ht="13.5" customHeight="1"/>
    <row r="1303" ht="13.5" customHeight="1"/>
    <row r="1304" ht="13.5" customHeight="1"/>
    <row r="1305" ht="13.5" customHeight="1"/>
    <row r="1306" ht="13.5" customHeight="1"/>
    <row r="1307" ht="13.5" customHeight="1"/>
    <row r="1308" ht="13.5" customHeight="1"/>
    <row r="1309" ht="13.5" customHeight="1"/>
    <row r="1310" ht="13.5" customHeight="1"/>
    <row r="1311" ht="13.5" customHeight="1"/>
    <row r="1312" ht="13.5" customHeight="1"/>
    <row r="1313" ht="13.5" customHeight="1"/>
    <row r="1314" ht="13.5" customHeight="1"/>
    <row r="1315" ht="13.5" customHeight="1"/>
    <row r="1316" ht="13.5" customHeight="1"/>
    <row r="1317" ht="13.5" customHeight="1"/>
    <row r="1318" ht="13.5" customHeight="1"/>
    <row r="1319" ht="13.5" customHeight="1"/>
    <row r="1320" ht="13.5" customHeight="1"/>
    <row r="1321" ht="13.5" customHeight="1"/>
    <row r="1322" ht="13.5" customHeight="1"/>
    <row r="1323" ht="13.5" customHeight="1"/>
    <row r="1324" ht="13.5" customHeight="1"/>
    <row r="1325" ht="13.5" customHeight="1"/>
    <row r="1326" ht="13.5" customHeight="1"/>
    <row r="1327" ht="13.5" customHeight="1"/>
    <row r="1328" ht="13.5" customHeight="1"/>
    <row r="1329" ht="13.5" customHeight="1"/>
    <row r="1330" ht="13.5" customHeight="1"/>
    <row r="1331" ht="13.5" customHeight="1"/>
    <row r="1332" ht="13.5" customHeight="1"/>
    <row r="1333" ht="13.5" customHeight="1"/>
    <row r="1334" ht="13.5" customHeight="1"/>
    <row r="1335" ht="13.5" customHeight="1"/>
    <row r="1336" ht="13.5" customHeight="1"/>
    <row r="1337" ht="13.5" customHeight="1"/>
    <row r="1338" ht="13.5" customHeight="1"/>
    <row r="1339" ht="13.5" customHeight="1"/>
    <row r="1340" ht="13.5" customHeight="1"/>
    <row r="1341" ht="13.5" customHeight="1"/>
    <row r="1342" ht="13.5" customHeight="1"/>
    <row r="1343" ht="13.5" customHeight="1"/>
    <row r="1344" ht="13.5" customHeight="1"/>
    <row r="1345" ht="13.5" customHeight="1"/>
    <row r="1346" ht="13.5" customHeight="1"/>
    <row r="1347" ht="13.5" customHeight="1"/>
    <row r="1348" ht="13.5" customHeight="1"/>
    <row r="1349" ht="13.5" customHeight="1"/>
    <row r="1350" ht="13.5" customHeight="1"/>
    <row r="1351" ht="13.5" customHeight="1"/>
    <row r="1352" ht="13.5" customHeight="1"/>
    <row r="1353" ht="13.5" customHeight="1"/>
    <row r="1354" ht="13.5" customHeight="1"/>
    <row r="1355" ht="13.5" customHeight="1"/>
    <row r="1356" ht="13.5" customHeight="1"/>
    <row r="1357" ht="13.5" customHeight="1"/>
    <row r="1358" ht="13.5" customHeight="1"/>
    <row r="1359" ht="13.5" customHeight="1"/>
    <row r="1360" ht="13.5" customHeight="1"/>
    <row r="1361" ht="13.5" customHeight="1"/>
    <row r="1362" ht="13.5" customHeight="1"/>
    <row r="1363" ht="13.5" customHeight="1"/>
    <row r="1364" ht="13.5" customHeight="1"/>
    <row r="1365" ht="13.5" customHeight="1"/>
    <row r="1366" ht="13.5" customHeight="1"/>
    <row r="1367" ht="13.5" customHeight="1"/>
    <row r="1368" ht="13.5" customHeight="1"/>
    <row r="1369" ht="13.5" customHeight="1"/>
    <row r="1370" ht="13.5" customHeight="1"/>
    <row r="1371" ht="13.5" customHeight="1"/>
    <row r="1372" ht="13.5" customHeight="1"/>
    <row r="1373" ht="13.5" customHeight="1"/>
    <row r="1374" ht="13.5" customHeight="1"/>
    <row r="1375" ht="13.5" customHeight="1"/>
    <row r="1376" ht="13.5" customHeight="1"/>
    <row r="1377" ht="13.5" customHeight="1"/>
    <row r="1378" ht="13.5" customHeight="1"/>
    <row r="1379" ht="13.5" customHeight="1"/>
    <row r="1380" ht="13.5" customHeight="1"/>
    <row r="1381" ht="13.5" customHeight="1"/>
    <row r="1382" ht="13.5" customHeight="1"/>
    <row r="1383" ht="13.5" customHeight="1"/>
    <row r="1384" ht="13.5" customHeight="1"/>
    <row r="1385" ht="13.5" customHeight="1"/>
    <row r="1386" ht="13.5" customHeight="1"/>
    <row r="1387" ht="13.5" customHeight="1"/>
    <row r="1388" ht="13.5" customHeight="1"/>
    <row r="1389" ht="13.5" customHeight="1"/>
    <row r="1390" ht="13.5" customHeight="1"/>
    <row r="1391" ht="13.5" customHeight="1"/>
    <row r="1392" ht="13.5" customHeight="1"/>
    <row r="1393" ht="13.5" customHeight="1"/>
    <row r="1394" ht="13.5" customHeight="1"/>
    <row r="1395" ht="13.5" customHeight="1"/>
    <row r="1396" ht="13.5" customHeight="1"/>
    <row r="1397" ht="13.5" customHeight="1"/>
    <row r="1398" ht="13.5" customHeight="1"/>
    <row r="1399" ht="13.5" customHeight="1"/>
    <row r="1400" ht="13.5" customHeight="1"/>
    <row r="1401" ht="13.5" customHeight="1"/>
    <row r="1402" ht="13.5" customHeight="1"/>
    <row r="1403" ht="13.5" customHeight="1"/>
    <row r="1404" ht="13.5" customHeight="1"/>
    <row r="1405" ht="13.5" customHeight="1"/>
    <row r="1406" ht="13.5" customHeight="1"/>
  </sheetData>
  <sheetProtection/>
  <mergeCells count="326">
    <mergeCell ref="Z57:AB57"/>
    <mergeCell ref="AC16:AE16"/>
    <mergeCell ref="Q42:S42"/>
    <mergeCell ref="T42:V42"/>
    <mergeCell ref="W42:Y42"/>
    <mergeCell ref="Z44:AB44"/>
    <mergeCell ref="AC55:AE55"/>
    <mergeCell ref="Q55:S55"/>
    <mergeCell ref="T55:V55"/>
    <mergeCell ref="W55:Y55"/>
    <mergeCell ref="Z18:AB18"/>
    <mergeCell ref="AC29:AE29"/>
    <mergeCell ref="Z31:AB31"/>
    <mergeCell ref="W29:Y29"/>
    <mergeCell ref="Q29:S29"/>
    <mergeCell ref="T29:V29"/>
    <mergeCell ref="Z22:AB22"/>
    <mergeCell ref="W23:Y23"/>
    <mergeCell ref="Z23:AB23"/>
    <mergeCell ref="Z27:AB27"/>
    <mergeCell ref="T49:V49"/>
    <mergeCell ref="W49:Y49"/>
    <mergeCell ref="E57:E58"/>
    <mergeCell ref="F57:F58"/>
    <mergeCell ref="G57:G58"/>
    <mergeCell ref="H57:H58"/>
    <mergeCell ref="Q57:S57"/>
    <mergeCell ref="K57:K58"/>
    <mergeCell ref="L57:L58"/>
    <mergeCell ref="I55:I56"/>
    <mergeCell ref="J55:J56"/>
    <mergeCell ref="K55:K56"/>
    <mergeCell ref="L55:L56"/>
    <mergeCell ref="I57:I58"/>
    <mergeCell ref="J57:J58"/>
    <mergeCell ref="E49:E50"/>
    <mergeCell ref="F55:F56"/>
    <mergeCell ref="G55:G56"/>
    <mergeCell ref="H55:H56"/>
    <mergeCell ref="E51:E52"/>
    <mergeCell ref="O57:O58"/>
    <mergeCell ref="O51:O52"/>
    <mergeCell ref="W51:Y51"/>
    <mergeCell ref="O55:O56"/>
    <mergeCell ref="Z51:AB51"/>
    <mergeCell ref="Q51:S51"/>
    <mergeCell ref="T51:V52"/>
    <mergeCell ref="W57:Y57"/>
    <mergeCell ref="T57:V57"/>
    <mergeCell ref="Z53:AB53"/>
    <mergeCell ref="J49:J50"/>
    <mergeCell ref="Q49:S50"/>
    <mergeCell ref="F51:F52"/>
    <mergeCell ref="G51:G52"/>
    <mergeCell ref="H51:H52"/>
    <mergeCell ref="F49:F50"/>
    <mergeCell ref="G49:G50"/>
    <mergeCell ref="H49:H50"/>
    <mergeCell ref="K49:K50"/>
    <mergeCell ref="L49:L50"/>
    <mergeCell ref="Z48:AB48"/>
    <mergeCell ref="G48:K48"/>
    <mergeCell ref="T48:V48"/>
    <mergeCell ref="W48:Y48"/>
    <mergeCell ref="Z49:AB49"/>
    <mergeCell ref="I51:I52"/>
    <mergeCell ref="J51:J52"/>
    <mergeCell ref="K51:K52"/>
    <mergeCell ref="L51:L52"/>
    <mergeCell ref="I49:I50"/>
    <mergeCell ref="E44:E45"/>
    <mergeCell ref="F44:F45"/>
    <mergeCell ref="G44:G45"/>
    <mergeCell ref="H44:H45"/>
    <mergeCell ref="Q44:S44"/>
    <mergeCell ref="M48:N48"/>
    <mergeCell ref="Q48:S48"/>
    <mergeCell ref="I44:I45"/>
    <mergeCell ref="J44:J45"/>
    <mergeCell ref="K44:K45"/>
    <mergeCell ref="O49:O50"/>
    <mergeCell ref="W44:Y44"/>
    <mergeCell ref="O44:O45"/>
    <mergeCell ref="T44:V44"/>
    <mergeCell ref="O42:O43"/>
    <mergeCell ref="W36:Y36"/>
    <mergeCell ref="W38:Y38"/>
    <mergeCell ref="Q38:S38"/>
    <mergeCell ref="O36:O37"/>
    <mergeCell ref="O38:O39"/>
    <mergeCell ref="L44:L45"/>
    <mergeCell ref="K42:K43"/>
    <mergeCell ref="L42:L43"/>
    <mergeCell ref="E36:E37"/>
    <mergeCell ref="F36:F37"/>
    <mergeCell ref="G36:G37"/>
    <mergeCell ref="E38:E39"/>
    <mergeCell ref="I38:I39"/>
    <mergeCell ref="J38:J39"/>
    <mergeCell ref="K38:K39"/>
    <mergeCell ref="Z35:AB35"/>
    <mergeCell ref="F42:F43"/>
    <mergeCell ref="G42:G43"/>
    <mergeCell ref="H42:H43"/>
    <mergeCell ref="I42:I43"/>
    <mergeCell ref="J42:J43"/>
    <mergeCell ref="W35:Y35"/>
    <mergeCell ref="F38:F39"/>
    <mergeCell ref="G38:G39"/>
    <mergeCell ref="H38:H39"/>
    <mergeCell ref="E14:E15"/>
    <mergeCell ref="F14:F15"/>
    <mergeCell ref="H14:H15"/>
    <mergeCell ref="E18:E19"/>
    <mergeCell ref="F18:F19"/>
    <mergeCell ref="H18:H19"/>
    <mergeCell ref="Q12:S12"/>
    <mergeCell ref="I10:I11"/>
    <mergeCell ref="J10:J11"/>
    <mergeCell ref="K10:K11"/>
    <mergeCell ref="L10:L11"/>
    <mergeCell ref="L18:L19"/>
    <mergeCell ref="J18:J19"/>
    <mergeCell ref="I18:I19"/>
    <mergeCell ref="K18:K19"/>
    <mergeCell ref="O10:O11"/>
    <mergeCell ref="I36:I37"/>
    <mergeCell ref="K36:K37"/>
    <mergeCell ref="G35:K35"/>
    <mergeCell ref="G10:G11"/>
    <mergeCell ref="J12:J13"/>
    <mergeCell ref="I12:I13"/>
    <mergeCell ref="G12:G13"/>
    <mergeCell ref="J14:J15"/>
    <mergeCell ref="G18:G19"/>
    <mergeCell ref="G23:G24"/>
    <mergeCell ref="L12:L13"/>
    <mergeCell ref="K14:K15"/>
    <mergeCell ref="I14:I15"/>
    <mergeCell ref="G14:G15"/>
    <mergeCell ref="H10:H11"/>
    <mergeCell ref="H12:H13"/>
    <mergeCell ref="O18:O19"/>
    <mergeCell ref="Q18:S18"/>
    <mergeCell ref="T18:V18"/>
    <mergeCell ref="O14:O15"/>
    <mergeCell ref="Q14:S14"/>
    <mergeCell ref="T14:V14"/>
    <mergeCell ref="Q16:S16"/>
    <mergeCell ref="T16:V16"/>
    <mergeCell ref="K16:K17"/>
    <mergeCell ref="L16:L17"/>
    <mergeCell ref="O16:O17"/>
    <mergeCell ref="Q9:S9"/>
    <mergeCell ref="O12:O13"/>
    <mergeCell ref="Q10:S11"/>
    <mergeCell ref="M9:N9"/>
    <mergeCell ref="K12:K13"/>
    <mergeCell ref="G9:K9"/>
    <mergeCell ref="L14:L15"/>
    <mergeCell ref="H36:H37"/>
    <mergeCell ref="W9:Y9"/>
    <mergeCell ref="Z9:AB9"/>
    <mergeCell ref="I31:I32"/>
    <mergeCell ref="J31:J32"/>
    <mergeCell ref="T10:V10"/>
    <mergeCell ref="W10:Y10"/>
    <mergeCell ref="K23:K24"/>
    <mergeCell ref="L23:L24"/>
    <mergeCell ref="W22:Y22"/>
    <mergeCell ref="G22:K22"/>
    <mergeCell ref="I23:I24"/>
    <mergeCell ref="J23:J24"/>
    <mergeCell ref="M22:N22"/>
    <mergeCell ref="Q22:S22"/>
    <mergeCell ref="T22:V22"/>
    <mergeCell ref="T9:V9"/>
    <mergeCell ref="Z16:AB17"/>
    <mergeCell ref="T12:V13"/>
    <mergeCell ref="W12:Y12"/>
    <mergeCell ref="Z14:AB14"/>
    <mergeCell ref="W18:Y18"/>
    <mergeCell ref="W14:Y15"/>
    <mergeCell ref="Z10:AB10"/>
    <mergeCell ref="Z12:AB12"/>
    <mergeCell ref="W16:Y16"/>
    <mergeCell ref="Z38:AB38"/>
    <mergeCell ref="T31:V31"/>
    <mergeCell ref="Q31:S31"/>
    <mergeCell ref="W25:Y25"/>
    <mergeCell ref="Z25:AB25"/>
    <mergeCell ref="W31:Y31"/>
    <mergeCell ref="T38:V39"/>
    <mergeCell ref="Q36:S37"/>
    <mergeCell ref="T35:V35"/>
    <mergeCell ref="T36:V36"/>
    <mergeCell ref="L25:L26"/>
    <mergeCell ref="O25:O26"/>
    <mergeCell ref="Q23:S24"/>
    <mergeCell ref="Q25:S25"/>
    <mergeCell ref="T25:V26"/>
    <mergeCell ref="O23:O24"/>
    <mergeCell ref="T23:V23"/>
    <mergeCell ref="L36:L37"/>
    <mergeCell ref="G25:G26"/>
    <mergeCell ref="H25:H26"/>
    <mergeCell ref="I25:I26"/>
    <mergeCell ref="J25:J26"/>
    <mergeCell ref="I29:I30"/>
    <mergeCell ref="K25:K26"/>
    <mergeCell ref="J29:J30"/>
    <mergeCell ref="K29:K30"/>
    <mergeCell ref="K27:K28"/>
    <mergeCell ref="L29:L30"/>
    <mergeCell ref="O29:O30"/>
    <mergeCell ref="K31:K32"/>
    <mergeCell ref="L31:L32"/>
    <mergeCell ref="M35:N35"/>
    <mergeCell ref="Q35:S35"/>
    <mergeCell ref="O31:O32"/>
    <mergeCell ref="F23:F24"/>
    <mergeCell ref="F25:F26"/>
    <mergeCell ref="E31:E32"/>
    <mergeCell ref="F31:F32"/>
    <mergeCell ref="G31:G32"/>
    <mergeCell ref="H31:H32"/>
    <mergeCell ref="G29:G30"/>
    <mergeCell ref="H29:H30"/>
    <mergeCell ref="H23:H24"/>
    <mergeCell ref="D12:D13"/>
    <mergeCell ref="D14:D15"/>
    <mergeCell ref="D18:D19"/>
    <mergeCell ref="E25:E26"/>
    <mergeCell ref="F29:F30"/>
    <mergeCell ref="E10:E11"/>
    <mergeCell ref="F10:F11"/>
    <mergeCell ref="E12:E13"/>
    <mergeCell ref="F12:F13"/>
    <mergeCell ref="E23:E24"/>
    <mergeCell ref="J36:J37"/>
    <mergeCell ref="L38:L39"/>
    <mergeCell ref="D2:M2"/>
    <mergeCell ref="D6:P6"/>
    <mergeCell ref="D51:D52"/>
    <mergeCell ref="D23:D24"/>
    <mergeCell ref="D25:D26"/>
    <mergeCell ref="D29:D30"/>
    <mergeCell ref="D31:D32"/>
    <mergeCell ref="D10:D11"/>
    <mergeCell ref="D55:D56"/>
    <mergeCell ref="D57:D58"/>
    <mergeCell ref="D49:D50"/>
    <mergeCell ref="D36:D37"/>
    <mergeCell ref="D38:D39"/>
    <mergeCell ref="D42:D43"/>
    <mergeCell ref="D44:D45"/>
    <mergeCell ref="D40:D41"/>
    <mergeCell ref="D16:D17"/>
    <mergeCell ref="F16:F17"/>
    <mergeCell ref="G16:G17"/>
    <mergeCell ref="H16:H17"/>
    <mergeCell ref="I16:I17"/>
    <mergeCell ref="J16:J17"/>
    <mergeCell ref="D27:D28"/>
    <mergeCell ref="E27:E28"/>
    <mergeCell ref="F27:F28"/>
    <mergeCell ref="G27:G28"/>
    <mergeCell ref="H27:H28"/>
    <mergeCell ref="I27:I28"/>
    <mergeCell ref="J27:J28"/>
    <mergeCell ref="L27:L28"/>
    <mergeCell ref="O27:O28"/>
    <mergeCell ref="Q27:S27"/>
    <mergeCell ref="T27:V27"/>
    <mergeCell ref="W27:Y28"/>
    <mergeCell ref="E40:E41"/>
    <mergeCell ref="F40:F41"/>
    <mergeCell ref="G40:G41"/>
    <mergeCell ref="H40:H41"/>
    <mergeCell ref="I40:I41"/>
    <mergeCell ref="J40:J41"/>
    <mergeCell ref="K40:K41"/>
    <mergeCell ref="L40:L41"/>
    <mergeCell ref="O40:O41"/>
    <mergeCell ref="Q40:S40"/>
    <mergeCell ref="T40:V40"/>
    <mergeCell ref="W40:Y41"/>
    <mergeCell ref="Z40:AB40"/>
    <mergeCell ref="D53:D54"/>
    <mergeCell ref="E53:E54"/>
    <mergeCell ref="F53:F54"/>
    <mergeCell ref="G53:G54"/>
    <mergeCell ref="H53:H54"/>
    <mergeCell ref="I53:I54"/>
    <mergeCell ref="J53:J54"/>
    <mergeCell ref="K53:K54"/>
    <mergeCell ref="L53:L54"/>
    <mergeCell ref="O53:O54"/>
    <mergeCell ref="Q53:S53"/>
    <mergeCell ref="T53:V53"/>
    <mergeCell ref="W53:Y54"/>
    <mergeCell ref="AC9:AE9"/>
    <mergeCell ref="AC10:AE10"/>
    <mergeCell ref="AC12:AE12"/>
    <mergeCell ref="AC14:AE14"/>
    <mergeCell ref="AC18:AE19"/>
    <mergeCell ref="AC22:AE22"/>
    <mergeCell ref="AC48:AE48"/>
    <mergeCell ref="AC51:AE51"/>
    <mergeCell ref="AC23:AE23"/>
    <mergeCell ref="AC25:AE25"/>
    <mergeCell ref="AC27:AE27"/>
    <mergeCell ref="AC31:AE32"/>
    <mergeCell ref="AC35:AE35"/>
    <mergeCell ref="AC36:AE36"/>
    <mergeCell ref="AC49:AE49"/>
    <mergeCell ref="Z36:AB36"/>
    <mergeCell ref="AC53:AE53"/>
    <mergeCell ref="AC42:AE42"/>
    <mergeCell ref="AC57:AE58"/>
    <mergeCell ref="Z29:AB30"/>
    <mergeCell ref="Z42:AB43"/>
    <mergeCell ref="Z55:AB56"/>
    <mergeCell ref="AC38:AE38"/>
    <mergeCell ref="AC40:AE40"/>
    <mergeCell ref="AC44:AE45"/>
  </mergeCells>
  <printOptions/>
  <pageMargins left="0.3937007874015748" right="0.31496062992125984" top="0.2755905511811024" bottom="0" header="0" footer="0"/>
  <pageSetup fitToHeight="1" fitToWidth="1" horizontalDpi="300" verticalDpi="3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80"/>
  <sheetViews>
    <sheetView showGridLines="0" zoomScale="50" zoomScaleNormal="50" zoomScaleSheetLayoutView="50" zoomScalePageLayoutView="0" workbookViewId="0" topLeftCell="A1">
      <selection activeCell="A1" sqref="A1"/>
    </sheetView>
  </sheetViews>
  <sheetFormatPr defaultColWidth="8.875" defaultRowHeight="13.5"/>
  <cols>
    <col min="1" max="1" width="3.125" style="7" customWidth="1"/>
    <col min="2" max="2" width="7.875" style="7" bestFit="1" customWidth="1"/>
    <col min="3" max="3" width="49.875" style="7" customWidth="1"/>
    <col min="4" max="8" width="3.625" style="7" customWidth="1"/>
    <col min="9" max="9" width="7.75390625" style="7" customWidth="1"/>
    <col min="10" max="10" width="4.75390625" style="7" customWidth="1"/>
    <col min="11" max="11" width="9.375" style="7" customWidth="1"/>
    <col min="12" max="12" width="7.75390625" style="7" customWidth="1"/>
    <col min="13" max="13" width="1.4921875" style="7" customWidth="1"/>
    <col min="14" max="14" width="5.625" style="7" customWidth="1"/>
    <col min="15" max="15" width="2.75390625" style="7" customWidth="1"/>
    <col min="16" max="17" width="5.625" style="7" customWidth="1"/>
    <col min="18" max="18" width="2.75390625" style="7" customWidth="1"/>
    <col min="19" max="20" width="5.625" style="7" customWidth="1"/>
    <col min="21" max="21" width="2.75390625" style="7" customWidth="1"/>
    <col min="22" max="23" width="5.625" style="7" customWidth="1"/>
    <col min="24" max="24" width="2.75390625" style="7" customWidth="1"/>
    <col min="25" max="26" width="5.625" style="7" customWidth="1"/>
    <col min="27" max="27" width="2.75390625" style="7" customWidth="1"/>
    <col min="28" max="28" width="5.75390625" style="7" customWidth="1"/>
    <col min="29" max="29" width="5.50390625" style="7" customWidth="1"/>
    <col min="30" max="16384" width="8.875" style="7" customWidth="1"/>
  </cols>
  <sheetData>
    <row r="1" spans="1:26" ht="24.75" customHeight="1">
      <c r="A1" s="111"/>
      <c r="Z1" s="7" t="s">
        <v>13</v>
      </c>
    </row>
    <row r="2" spans="2:13" ht="24.75" customHeight="1">
      <c r="B2" s="270" t="s">
        <v>153</v>
      </c>
      <c r="C2" s="271"/>
      <c r="D2" s="271"/>
      <c r="E2" s="271"/>
      <c r="F2" s="271"/>
      <c r="G2" s="271"/>
      <c r="H2" s="271"/>
      <c r="I2" s="271"/>
      <c r="J2" s="271"/>
      <c r="K2" s="70"/>
      <c r="L2" s="70"/>
      <c r="M2" s="70"/>
    </row>
    <row r="3" spans="2:13" ht="24.75" customHeight="1">
      <c r="B3" s="68"/>
      <c r="C3" s="69"/>
      <c r="D3" s="69"/>
      <c r="E3" s="69"/>
      <c r="F3" s="69"/>
      <c r="G3" s="69"/>
      <c r="H3" s="69"/>
      <c r="I3" s="69"/>
      <c r="J3" s="69"/>
      <c r="K3" s="70"/>
      <c r="L3" s="70"/>
      <c r="M3" s="70"/>
    </row>
    <row r="4" spans="2:13" ht="24.75" customHeight="1">
      <c r="B4" s="68"/>
      <c r="C4" s="69"/>
      <c r="D4" s="69"/>
      <c r="E4" s="69"/>
      <c r="F4" s="69"/>
      <c r="G4" s="69"/>
      <c r="H4" s="69"/>
      <c r="I4" s="69"/>
      <c r="J4" s="69"/>
      <c r="K4" s="70"/>
      <c r="L4" s="70"/>
      <c r="M4" s="70"/>
    </row>
    <row r="5" spans="2:13" ht="24.75" customHeight="1">
      <c r="B5" s="68"/>
      <c r="C5" s="69"/>
      <c r="D5" s="69"/>
      <c r="E5" s="69"/>
      <c r="F5" s="69"/>
      <c r="G5" s="69"/>
      <c r="H5" s="69"/>
      <c r="I5" s="69"/>
      <c r="J5" s="69"/>
      <c r="K5" s="70"/>
      <c r="L5" s="70"/>
      <c r="M5" s="70"/>
    </row>
    <row r="6" spans="2:28" ht="24.75" customHeight="1">
      <c r="B6" s="272" t="s">
        <v>46</v>
      </c>
      <c r="C6" s="271"/>
      <c r="D6" s="271"/>
      <c r="E6" s="271"/>
      <c r="F6" s="271"/>
      <c r="G6" s="271"/>
      <c r="H6" s="271"/>
      <c r="I6" s="271"/>
      <c r="J6" s="271"/>
      <c r="K6" s="271"/>
      <c r="L6" s="271"/>
      <c r="M6" s="271"/>
      <c r="Z6" s="8"/>
      <c r="AA6" s="8"/>
      <c r="AB6" s="8"/>
    </row>
    <row r="7" spans="2:28" ht="24.75" customHeight="1">
      <c r="B7" s="14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Z7" s="8"/>
      <c r="AA7" s="8"/>
      <c r="AB7" s="8"/>
    </row>
    <row r="8" spans="3:28" ht="24.75" customHeight="1">
      <c r="C8" s="9" t="s">
        <v>154</v>
      </c>
      <c r="D8" s="9"/>
      <c r="E8" s="1"/>
      <c r="F8" s="1"/>
      <c r="G8" s="1"/>
      <c r="H8" s="1"/>
      <c r="I8" s="1"/>
      <c r="J8" s="1"/>
      <c r="K8" s="1"/>
      <c r="L8" s="1"/>
      <c r="M8" s="1"/>
      <c r="Z8" s="8"/>
      <c r="AA8" s="8"/>
      <c r="AB8" s="8"/>
    </row>
    <row r="9" spans="2:28" ht="24.75" customHeight="1">
      <c r="B9" s="10"/>
      <c r="C9" s="5"/>
      <c r="D9" s="273" t="s">
        <v>4</v>
      </c>
      <c r="E9" s="274"/>
      <c r="F9" s="274"/>
      <c r="G9" s="274"/>
      <c r="H9" s="275"/>
      <c r="I9" s="45" t="s">
        <v>0</v>
      </c>
      <c r="J9" s="255" t="s">
        <v>3</v>
      </c>
      <c r="K9" s="257"/>
      <c r="L9" s="45" t="s">
        <v>1</v>
      </c>
      <c r="M9" s="46"/>
      <c r="N9" s="255" t="s">
        <v>43</v>
      </c>
      <c r="O9" s="256"/>
      <c r="P9" s="257"/>
      <c r="Q9" s="255" t="s">
        <v>58</v>
      </c>
      <c r="R9" s="256"/>
      <c r="S9" s="257"/>
      <c r="T9" s="255" t="s">
        <v>156</v>
      </c>
      <c r="U9" s="256"/>
      <c r="V9" s="257"/>
      <c r="W9" s="255" t="s">
        <v>157</v>
      </c>
      <c r="X9" s="256"/>
      <c r="Y9" s="257"/>
      <c r="Z9" s="255" t="s">
        <v>158</v>
      </c>
      <c r="AA9" s="256"/>
      <c r="AB9" s="257"/>
    </row>
    <row r="10" spans="2:28" ht="24.75" customHeight="1">
      <c r="B10" s="268" t="s">
        <v>43</v>
      </c>
      <c r="C10" s="260" t="str">
        <f>'参加チーム'!D28</f>
        <v>　ドルフィンズこえだ</v>
      </c>
      <c r="D10" s="262">
        <f>COUNTIF($N$10:$AB$10,"○")</f>
        <v>2</v>
      </c>
      <c r="E10" s="264" t="s">
        <v>2</v>
      </c>
      <c r="F10" s="264">
        <f>COUNTIF($N$10:$AB$10,"△")</f>
        <v>1</v>
      </c>
      <c r="G10" s="264" t="s">
        <v>2</v>
      </c>
      <c r="H10" s="266">
        <f>COUNTIF($N$10:$AB$10,"×")</f>
        <v>1</v>
      </c>
      <c r="I10" s="253">
        <f>D10*2+F10*1</f>
        <v>5</v>
      </c>
      <c r="J10" s="47" t="s">
        <v>81</v>
      </c>
      <c r="K10" s="48">
        <f>Q11+T11+W11+Z11</f>
        <v>20</v>
      </c>
      <c r="L10" s="253">
        <f>RANK(I10,$I$10:$I$19,0)</f>
        <v>2</v>
      </c>
      <c r="M10" s="46"/>
      <c r="N10" s="244"/>
      <c r="O10" s="245"/>
      <c r="P10" s="246"/>
      <c r="Q10" s="241" t="str">
        <f>IF(Q11&gt;S11,"○",(IF(Q11=S11,"△","×")))</f>
        <v>○</v>
      </c>
      <c r="R10" s="242"/>
      <c r="S10" s="243"/>
      <c r="T10" s="241" t="str">
        <f>IF(T11&gt;V11,"○",(IF(T11=V11,"△","×")))</f>
        <v>△</v>
      </c>
      <c r="U10" s="242"/>
      <c r="V10" s="243"/>
      <c r="W10" s="241" t="str">
        <f>IF(W11&gt;Y11,"○",(IF(W11=Y11,"△","×")))</f>
        <v>×</v>
      </c>
      <c r="X10" s="242"/>
      <c r="Y10" s="243"/>
      <c r="Z10" s="241" t="str">
        <f>IF(Z11&gt;AB11,"○",(IF(Z11=AB11,"△","×")))</f>
        <v>○</v>
      </c>
      <c r="AA10" s="242"/>
      <c r="AB10" s="243"/>
    </row>
    <row r="11" spans="2:28" ht="24.75" customHeight="1">
      <c r="B11" s="269"/>
      <c r="C11" s="261"/>
      <c r="D11" s="263"/>
      <c r="E11" s="265"/>
      <c r="F11" s="265"/>
      <c r="G11" s="265"/>
      <c r="H11" s="267"/>
      <c r="I11" s="254"/>
      <c r="J11" s="49" t="s">
        <v>82</v>
      </c>
      <c r="K11" s="50">
        <f>S11+V11+Y11+AB11</f>
        <v>15</v>
      </c>
      <c r="L11" s="254"/>
      <c r="M11" s="46"/>
      <c r="N11" s="247"/>
      <c r="O11" s="248"/>
      <c r="P11" s="249"/>
      <c r="Q11" s="203">
        <f>'全タイムスケジュール'!G18</f>
        <v>5</v>
      </c>
      <c r="R11" s="204" t="s">
        <v>2</v>
      </c>
      <c r="S11" s="205">
        <f>'全タイムスケジュール'!I18</f>
        <v>1</v>
      </c>
      <c r="T11" s="203">
        <f>'全タイムスケジュール'!G29</f>
        <v>5</v>
      </c>
      <c r="U11" s="204" t="s">
        <v>2</v>
      </c>
      <c r="V11" s="205">
        <f>'全タイムスケジュール'!I29</f>
        <v>5</v>
      </c>
      <c r="W11" s="203">
        <f>'全タイムスケジュール'!G33</f>
        <v>3</v>
      </c>
      <c r="X11" s="204" t="s">
        <v>2</v>
      </c>
      <c r="Y11" s="205">
        <f>'全タイムスケジュール'!I33</f>
        <v>6</v>
      </c>
      <c r="Z11" s="203">
        <f>'全タイムスケジュール'!I20</f>
        <v>7</v>
      </c>
      <c r="AA11" s="204" t="s">
        <v>2</v>
      </c>
      <c r="AB11" s="205">
        <f>'全タイムスケジュール'!G20</f>
        <v>3</v>
      </c>
    </row>
    <row r="12" spans="2:28" ht="24.75" customHeight="1">
      <c r="B12" s="268" t="s">
        <v>123</v>
      </c>
      <c r="C12" s="260" t="str">
        <f>'参加チーム'!D29</f>
        <v>　モンパーキッズ</v>
      </c>
      <c r="D12" s="262">
        <f>COUNTIF($N$12:$AB$12,"○")</f>
        <v>0</v>
      </c>
      <c r="E12" s="264" t="s">
        <v>2</v>
      </c>
      <c r="F12" s="264">
        <f>COUNTIF($N$12:$AB$12,"△")</f>
        <v>0</v>
      </c>
      <c r="G12" s="264" t="s">
        <v>2</v>
      </c>
      <c r="H12" s="266">
        <f>COUNTIF($N$12:$AB$12,"×")</f>
        <v>4</v>
      </c>
      <c r="I12" s="253">
        <f>D12*2+F12*1</f>
        <v>0</v>
      </c>
      <c r="J12" s="47" t="s">
        <v>81</v>
      </c>
      <c r="K12" s="48">
        <f>N13+T13+W13+Z13</f>
        <v>2</v>
      </c>
      <c r="L12" s="253">
        <f>RANK(I12,$I$10:$I$19,0)</f>
        <v>5</v>
      </c>
      <c r="M12" s="46"/>
      <c r="N12" s="241" t="str">
        <f>IF(N13&gt;P13,"○",(IF(N13=P13,"△","×")))</f>
        <v>×</v>
      </c>
      <c r="O12" s="242"/>
      <c r="P12" s="243"/>
      <c r="Q12" s="244"/>
      <c r="R12" s="245"/>
      <c r="S12" s="246"/>
      <c r="T12" s="241" t="str">
        <f>IF(T13&gt;V13,"○",(IF(T13=V13,"△","×")))</f>
        <v>×</v>
      </c>
      <c r="U12" s="242"/>
      <c r="V12" s="243"/>
      <c r="W12" s="241" t="str">
        <f>IF(W13&gt;Y13,"○",(IF(W13=Y13,"△","×")))</f>
        <v>×</v>
      </c>
      <c r="X12" s="242"/>
      <c r="Y12" s="243"/>
      <c r="Z12" s="241" t="str">
        <f>IF(Z13&gt;AB13,"○",(IF(Z13=AB13,"△","×")))</f>
        <v>×</v>
      </c>
      <c r="AA12" s="242"/>
      <c r="AB12" s="243"/>
    </row>
    <row r="13" spans="2:28" ht="24.75" customHeight="1">
      <c r="B13" s="269"/>
      <c r="C13" s="261"/>
      <c r="D13" s="263"/>
      <c r="E13" s="265"/>
      <c r="F13" s="265"/>
      <c r="G13" s="265"/>
      <c r="H13" s="267"/>
      <c r="I13" s="254"/>
      <c r="J13" s="49" t="s">
        <v>82</v>
      </c>
      <c r="K13" s="50">
        <f>P13+V13+Y13+AB13</f>
        <v>26</v>
      </c>
      <c r="L13" s="254"/>
      <c r="M13" s="46"/>
      <c r="N13" s="203">
        <f>IF(S11="","",S11)</f>
        <v>1</v>
      </c>
      <c r="O13" s="204" t="s">
        <v>2</v>
      </c>
      <c r="P13" s="203">
        <f>IF(Q11="","",Q11)</f>
        <v>5</v>
      </c>
      <c r="Q13" s="247"/>
      <c r="R13" s="248"/>
      <c r="S13" s="249"/>
      <c r="T13" s="203">
        <f>'全タイムスケジュール'!G27</f>
        <v>1</v>
      </c>
      <c r="U13" s="204" t="s">
        <v>2</v>
      </c>
      <c r="V13" s="205">
        <f>'全タイムスケジュール'!I27</f>
        <v>7</v>
      </c>
      <c r="W13" s="203">
        <f>'全タイムスケジュール'!G30</f>
        <v>0</v>
      </c>
      <c r="X13" s="204" t="s">
        <v>2</v>
      </c>
      <c r="Y13" s="205">
        <f>'全タイムスケジュール'!I30</f>
        <v>7</v>
      </c>
      <c r="Z13" s="203">
        <f>'全タイムスケジュール'!G34</f>
        <v>0</v>
      </c>
      <c r="AA13" s="204" t="s">
        <v>2</v>
      </c>
      <c r="AB13" s="205">
        <f>'全タイムスケジュール'!I34</f>
        <v>7</v>
      </c>
    </row>
    <row r="14" spans="2:28" ht="24.75" customHeight="1">
      <c r="B14" s="268" t="s">
        <v>104</v>
      </c>
      <c r="C14" s="278" t="str">
        <f>'参加チーム'!D30</f>
        <v>　鳥川トレルンジャー</v>
      </c>
      <c r="D14" s="262">
        <f>COUNTIF($N$14:$AB$14,"○")</f>
        <v>3</v>
      </c>
      <c r="E14" s="264" t="s">
        <v>2</v>
      </c>
      <c r="F14" s="264">
        <f>COUNTIF($N$14:$AB$14,"△")</f>
        <v>1</v>
      </c>
      <c r="G14" s="264" t="s">
        <v>2</v>
      </c>
      <c r="H14" s="266">
        <f>COUNTIF($N$14:$AB$14,"×")</f>
        <v>0</v>
      </c>
      <c r="I14" s="253">
        <f>D14*2+F14*1</f>
        <v>7</v>
      </c>
      <c r="J14" s="47" t="s">
        <v>81</v>
      </c>
      <c r="K14" s="48">
        <f>Q15+N15+W15+Z15</f>
        <v>22</v>
      </c>
      <c r="L14" s="253">
        <f>RANK(I14,$I$10:$I$19,0)</f>
        <v>1</v>
      </c>
      <c r="M14" s="46"/>
      <c r="N14" s="241" t="str">
        <f>IF(N15&gt;P15,"○",(IF(N15=P15,"△","×")))</f>
        <v>△</v>
      </c>
      <c r="O14" s="242"/>
      <c r="P14" s="243"/>
      <c r="Q14" s="241" t="str">
        <f>IF(Q15&gt;S15,"○",(IF(Q15=S15,"△","×")))</f>
        <v>○</v>
      </c>
      <c r="R14" s="242"/>
      <c r="S14" s="243"/>
      <c r="T14" s="244"/>
      <c r="U14" s="245"/>
      <c r="V14" s="246"/>
      <c r="W14" s="241" t="str">
        <f>IF(W15&gt;Y15,"○",(IF(W15=Y15,"△","×")))</f>
        <v>○</v>
      </c>
      <c r="X14" s="242"/>
      <c r="Y14" s="243"/>
      <c r="Z14" s="241" t="str">
        <f>IF(Z15&gt;AB15,"○",(IF(Z15=AB15,"△","×")))</f>
        <v>○</v>
      </c>
      <c r="AA14" s="242"/>
      <c r="AB14" s="243"/>
    </row>
    <row r="15" spans="2:28" ht="24.75" customHeight="1">
      <c r="B15" s="269"/>
      <c r="C15" s="279"/>
      <c r="D15" s="263"/>
      <c r="E15" s="265"/>
      <c r="F15" s="265"/>
      <c r="G15" s="265"/>
      <c r="H15" s="267"/>
      <c r="I15" s="254"/>
      <c r="J15" s="49" t="s">
        <v>82</v>
      </c>
      <c r="K15" s="50">
        <f>S15+P15+Y15+AB15</f>
        <v>12</v>
      </c>
      <c r="L15" s="254"/>
      <c r="M15" s="46"/>
      <c r="N15" s="203">
        <f>IF(V11="","",V11)</f>
        <v>5</v>
      </c>
      <c r="O15" s="204" t="s">
        <v>2</v>
      </c>
      <c r="P15" s="205">
        <f>IF(T11="","",T11)</f>
        <v>5</v>
      </c>
      <c r="Q15" s="203">
        <f>IF(V13="","",V13)</f>
        <v>7</v>
      </c>
      <c r="R15" s="204" t="s">
        <v>2</v>
      </c>
      <c r="S15" s="205">
        <f>IF(T13="","",T13)</f>
        <v>1</v>
      </c>
      <c r="T15" s="247"/>
      <c r="U15" s="248"/>
      <c r="V15" s="249"/>
      <c r="W15" s="203">
        <f>'全タイムスケジュール'!G19</f>
        <v>5</v>
      </c>
      <c r="X15" s="204" t="s">
        <v>2</v>
      </c>
      <c r="Y15" s="205">
        <f>'全タイムスケジュール'!I19</f>
        <v>4</v>
      </c>
      <c r="Z15" s="203">
        <f>'全タイムスケジュール'!G31</f>
        <v>5</v>
      </c>
      <c r="AA15" s="204" t="s">
        <v>2</v>
      </c>
      <c r="AB15" s="205">
        <f>'全タイムスケジュール'!I31</f>
        <v>2</v>
      </c>
    </row>
    <row r="16" spans="2:28" ht="24.75" customHeight="1">
      <c r="B16" s="268" t="s">
        <v>105</v>
      </c>
      <c r="C16" s="260" t="str">
        <f>'参加チーム'!D31</f>
        <v>　本宮ドッジボールスポーツ少年団Ｊｒ</v>
      </c>
      <c r="D16" s="262">
        <f>COUNTIF($N$16:$AB$16,"○")</f>
        <v>2</v>
      </c>
      <c r="E16" s="264" t="s">
        <v>2</v>
      </c>
      <c r="F16" s="264">
        <f>COUNTIF($N$16:$AB$16,"△")</f>
        <v>0</v>
      </c>
      <c r="G16" s="264" t="s">
        <v>2</v>
      </c>
      <c r="H16" s="266">
        <f>COUNTIF($N$16:$AB$16,"×")</f>
        <v>2</v>
      </c>
      <c r="I16" s="253">
        <f>D16*2+F16*1</f>
        <v>4</v>
      </c>
      <c r="J16" s="47" t="s">
        <v>81</v>
      </c>
      <c r="K16" s="48">
        <f>Q17+T17+N17+Z17</f>
        <v>21</v>
      </c>
      <c r="L16" s="253">
        <f>RANK(I16,$I$10:$I$19,0)</f>
        <v>3</v>
      </c>
      <c r="M16" s="46"/>
      <c r="N16" s="241" t="str">
        <f>IF(N17&gt;P17,"○",(IF(N17=P17,"△","×")))</f>
        <v>○</v>
      </c>
      <c r="O16" s="242"/>
      <c r="P16" s="243"/>
      <c r="Q16" s="241" t="str">
        <f>IF(Q17&gt;S17,"○",(IF(Q17=S17,"△","×")))</f>
        <v>○</v>
      </c>
      <c r="R16" s="242"/>
      <c r="S16" s="243"/>
      <c r="T16" s="241" t="str">
        <f>IF(T17&gt;V17,"○",(IF(T17=V17,"△","×")))</f>
        <v>×</v>
      </c>
      <c r="U16" s="242"/>
      <c r="V16" s="243"/>
      <c r="W16" s="244"/>
      <c r="X16" s="245"/>
      <c r="Y16" s="246"/>
      <c r="Z16" s="241" t="str">
        <f>IF(Z17&gt;AB17,"○",(IF(Z17=AB17,"△","×")))</f>
        <v>×</v>
      </c>
      <c r="AA16" s="242"/>
      <c r="AB16" s="243"/>
    </row>
    <row r="17" spans="2:28" ht="24.75" customHeight="1">
      <c r="B17" s="269"/>
      <c r="C17" s="261"/>
      <c r="D17" s="263"/>
      <c r="E17" s="265"/>
      <c r="F17" s="265"/>
      <c r="G17" s="265"/>
      <c r="H17" s="267"/>
      <c r="I17" s="254"/>
      <c r="J17" s="49" t="s">
        <v>82</v>
      </c>
      <c r="K17" s="50">
        <f>S17+V17+P17+AB17</f>
        <v>13</v>
      </c>
      <c r="L17" s="254"/>
      <c r="M17" s="46"/>
      <c r="N17" s="203">
        <f>IF(Y11="","",Y11)</f>
        <v>6</v>
      </c>
      <c r="O17" s="204" t="s">
        <v>2</v>
      </c>
      <c r="P17" s="205">
        <f>IF(W11="","",W11)</f>
        <v>3</v>
      </c>
      <c r="Q17" s="203">
        <f>IF(Y13="","",Y13)</f>
        <v>7</v>
      </c>
      <c r="R17" s="204" t="s">
        <v>2</v>
      </c>
      <c r="S17" s="205">
        <f>IF(W13="","",W13)</f>
        <v>0</v>
      </c>
      <c r="T17" s="203">
        <f>IF(Y15="","",Y15)</f>
        <v>4</v>
      </c>
      <c r="U17" s="204" t="s">
        <v>2</v>
      </c>
      <c r="V17" s="205">
        <f>IF(W15="","",W15)</f>
        <v>5</v>
      </c>
      <c r="W17" s="247"/>
      <c r="X17" s="248"/>
      <c r="Y17" s="249"/>
      <c r="Z17" s="203">
        <f>'全タイムスケジュール'!G28</f>
        <v>4</v>
      </c>
      <c r="AA17" s="204" t="s">
        <v>2</v>
      </c>
      <c r="AB17" s="205">
        <f>'全タイムスケジュール'!I28</f>
        <v>5</v>
      </c>
    </row>
    <row r="18" spans="2:28" ht="24.75" customHeight="1">
      <c r="B18" s="268" t="s">
        <v>106</v>
      </c>
      <c r="C18" s="260" t="str">
        <f>'参加チーム'!D32</f>
        <v>　ブルースターキングジュニア</v>
      </c>
      <c r="D18" s="262">
        <f>COUNTIF($N$18:$AB$18,"○")</f>
        <v>2</v>
      </c>
      <c r="E18" s="264" t="s">
        <v>2</v>
      </c>
      <c r="F18" s="264">
        <f>COUNTIF($N$18:$AB$18,"△")</f>
        <v>0</v>
      </c>
      <c r="G18" s="264" t="s">
        <v>2</v>
      </c>
      <c r="H18" s="266">
        <f>COUNTIF($N$18:$AB$18,"×")</f>
        <v>2</v>
      </c>
      <c r="I18" s="253">
        <f>D18*2+F18*1</f>
        <v>4</v>
      </c>
      <c r="J18" s="47" t="s">
        <v>81</v>
      </c>
      <c r="K18" s="48">
        <f>Q19+T19+W19+N19</f>
        <v>17</v>
      </c>
      <c r="L18" s="253">
        <v>4</v>
      </c>
      <c r="M18" s="46"/>
      <c r="N18" s="241" t="str">
        <f>IF(N19&gt;P19,"○",(IF(N19=P19,"△","×")))</f>
        <v>×</v>
      </c>
      <c r="O18" s="242"/>
      <c r="P18" s="243"/>
      <c r="Q18" s="241" t="str">
        <f>IF(Q19&gt;S19,"○",(IF(Q19=S19,"△","×")))</f>
        <v>○</v>
      </c>
      <c r="R18" s="242"/>
      <c r="S18" s="243"/>
      <c r="T18" s="241" t="str">
        <f>IF(T19&gt;V19,"○",(IF(T19=V19,"△","×")))</f>
        <v>×</v>
      </c>
      <c r="U18" s="242"/>
      <c r="V18" s="243"/>
      <c r="W18" s="241" t="str">
        <f>IF(W19&gt;Y19,"○",(IF(W19=Y19,"△","×")))</f>
        <v>○</v>
      </c>
      <c r="X18" s="242"/>
      <c r="Y18" s="243"/>
      <c r="Z18" s="244"/>
      <c r="AA18" s="245"/>
      <c r="AB18" s="246"/>
    </row>
    <row r="19" spans="2:28" ht="24.75" customHeight="1">
      <c r="B19" s="269"/>
      <c r="C19" s="261"/>
      <c r="D19" s="263"/>
      <c r="E19" s="265"/>
      <c r="F19" s="265"/>
      <c r="G19" s="265"/>
      <c r="H19" s="267"/>
      <c r="I19" s="254"/>
      <c r="J19" s="49" t="s">
        <v>82</v>
      </c>
      <c r="K19" s="50">
        <f>S19+V19+Y19+P19</f>
        <v>16</v>
      </c>
      <c r="L19" s="254"/>
      <c r="M19" s="46"/>
      <c r="N19" s="203">
        <f>IF(AB11="","",AB11)</f>
        <v>3</v>
      </c>
      <c r="O19" s="204" t="s">
        <v>2</v>
      </c>
      <c r="P19" s="205">
        <f>IF(Z11="","",Z11)</f>
        <v>7</v>
      </c>
      <c r="Q19" s="203">
        <f>IF(AB13="","",AB13)</f>
        <v>7</v>
      </c>
      <c r="R19" s="204" t="s">
        <v>2</v>
      </c>
      <c r="S19" s="205">
        <f>IF(Z13="","",Z13)</f>
        <v>0</v>
      </c>
      <c r="T19" s="203">
        <f>IF(AB15="","",AB15)</f>
        <v>2</v>
      </c>
      <c r="U19" s="204" t="s">
        <v>2</v>
      </c>
      <c r="V19" s="205">
        <f>IF(Z15="","",Z15)</f>
        <v>5</v>
      </c>
      <c r="W19" s="203">
        <f>IF(AB17="","",AB17)</f>
        <v>5</v>
      </c>
      <c r="X19" s="204" t="s">
        <v>2</v>
      </c>
      <c r="Y19" s="205">
        <f>IF(Z17="","",Z17)</f>
        <v>4</v>
      </c>
      <c r="Z19" s="247"/>
      <c r="AA19" s="248"/>
      <c r="AB19" s="249"/>
    </row>
    <row r="20" spans="2:28" ht="24.75" customHeight="1">
      <c r="B20" s="54"/>
      <c r="C20" s="27"/>
      <c r="D20" s="52"/>
      <c r="E20" s="52"/>
      <c r="F20" s="52"/>
      <c r="G20" s="52"/>
      <c r="H20" s="52"/>
      <c r="I20" s="52"/>
      <c r="J20" s="52"/>
      <c r="K20" s="52"/>
      <c r="L20" s="52"/>
      <c r="M20" s="54"/>
      <c r="N20" s="3"/>
      <c r="O20" s="6"/>
      <c r="P20" s="3"/>
      <c r="Q20" s="3"/>
      <c r="R20" s="6"/>
      <c r="S20" s="3"/>
      <c r="T20" s="3"/>
      <c r="U20" s="6"/>
      <c r="V20" s="3"/>
      <c r="W20" s="3"/>
      <c r="X20" s="6"/>
      <c r="Y20" s="3"/>
      <c r="Z20" s="3"/>
      <c r="AA20" s="6"/>
      <c r="AB20" s="3"/>
    </row>
    <row r="21" spans="4:25" ht="24.75" customHeight="1">
      <c r="D21" s="51"/>
      <c r="E21" s="51"/>
      <c r="F21" s="51"/>
      <c r="G21" s="51"/>
      <c r="H21" s="51"/>
      <c r="I21" s="52"/>
      <c r="J21" s="52"/>
      <c r="K21" s="52"/>
      <c r="L21" s="52"/>
      <c r="M21" s="52"/>
      <c r="N21" s="2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spans="3:13" ht="24.75" customHeight="1">
      <c r="C22" s="9" t="s">
        <v>155</v>
      </c>
      <c r="D22" s="51"/>
      <c r="E22" s="51"/>
      <c r="F22" s="51"/>
      <c r="G22" s="51"/>
      <c r="H22" s="51"/>
      <c r="I22" s="51"/>
      <c r="J22" s="51"/>
      <c r="K22" s="51"/>
      <c r="L22" s="51"/>
      <c r="M22" s="51"/>
    </row>
    <row r="23" spans="2:28" ht="24.75" customHeight="1">
      <c r="B23" s="10"/>
      <c r="C23" s="5"/>
      <c r="D23" s="273" t="s">
        <v>83</v>
      </c>
      <c r="E23" s="274"/>
      <c r="F23" s="274"/>
      <c r="G23" s="274"/>
      <c r="H23" s="275"/>
      <c r="I23" s="45" t="s">
        <v>84</v>
      </c>
      <c r="J23" s="255" t="s">
        <v>85</v>
      </c>
      <c r="K23" s="257"/>
      <c r="L23" s="45" t="s">
        <v>86</v>
      </c>
      <c r="M23" s="46"/>
      <c r="N23" s="251" t="s">
        <v>163</v>
      </c>
      <c r="O23" s="251"/>
      <c r="P23" s="252"/>
      <c r="Q23" s="251" t="s">
        <v>159</v>
      </c>
      <c r="R23" s="251"/>
      <c r="S23" s="252"/>
      <c r="T23" s="251" t="s">
        <v>160</v>
      </c>
      <c r="U23" s="251"/>
      <c r="V23" s="252"/>
      <c r="W23" s="251" t="s">
        <v>161</v>
      </c>
      <c r="X23" s="251"/>
      <c r="Y23" s="252"/>
      <c r="Z23" s="251" t="s">
        <v>162</v>
      </c>
      <c r="AA23" s="251"/>
      <c r="AB23" s="252"/>
    </row>
    <row r="24" spans="2:28" ht="24.75" customHeight="1">
      <c r="B24" s="268" t="s">
        <v>107</v>
      </c>
      <c r="C24" s="260" t="str">
        <f>'参加チーム'!D33</f>
        <v>　ツーリーフＪｒ</v>
      </c>
      <c r="D24" s="262">
        <f>COUNTIF($N$24:$AB$24,"○")</f>
        <v>3</v>
      </c>
      <c r="E24" s="264" t="s">
        <v>2</v>
      </c>
      <c r="F24" s="264">
        <f>COUNTIF($N$24:$AB$24,"△")</f>
        <v>0</v>
      </c>
      <c r="G24" s="264" t="s">
        <v>2</v>
      </c>
      <c r="H24" s="266">
        <f>COUNTIF($N$24:$AB$24,"×")</f>
        <v>1</v>
      </c>
      <c r="I24" s="253">
        <f>D24*2+F24*1</f>
        <v>6</v>
      </c>
      <c r="J24" s="47" t="s">
        <v>81</v>
      </c>
      <c r="K24" s="48">
        <f>Q25+T25+W25+Z25</f>
        <v>25</v>
      </c>
      <c r="L24" s="253">
        <f>RANK(I24,$I$24:$I$33,0)</f>
        <v>1</v>
      </c>
      <c r="M24" s="46"/>
      <c r="N24" s="244"/>
      <c r="O24" s="245"/>
      <c r="P24" s="246"/>
      <c r="Q24" s="241" t="str">
        <f>IF(Q25&gt;S25,"○",(IF(Q25=S25,"△","×")))</f>
        <v>×</v>
      </c>
      <c r="R24" s="242"/>
      <c r="S24" s="243"/>
      <c r="T24" s="241" t="str">
        <f>IF(T25&gt;V25,"○",(IF(T25=V25,"△","×")))</f>
        <v>○</v>
      </c>
      <c r="U24" s="242"/>
      <c r="V24" s="243"/>
      <c r="W24" s="241" t="str">
        <f>IF(W25&gt;Y25,"○",(IF(W25=Y25,"△","×")))</f>
        <v>○</v>
      </c>
      <c r="X24" s="242"/>
      <c r="Y24" s="243"/>
      <c r="Z24" s="241" t="str">
        <f>IF(Z25&gt;AB25,"○",(IF(Z25=AB25,"△","×")))</f>
        <v>○</v>
      </c>
      <c r="AA24" s="242"/>
      <c r="AB24" s="243"/>
    </row>
    <row r="25" spans="2:28" ht="24.75" customHeight="1">
      <c r="B25" s="269"/>
      <c r="C25" s="261"/>
      <c r="D25" s="263"/>
      <c r="E25" s="265"/>
      <c r="F25" s="265"/>
      <c r="G25" s="265"/>
      <c r="H25" s="267"/>
      <c r="I25" s="254"/>
      <c r="J25" s="49" t="s">
        <v>82</v>
      </c>
      <c r="K25" s="50">
        <f>S25+V25+Y25+AB25</f>
        <v>6</v>
      </c>
      <c r="L25" s="254"/>
      <c r="M25" s="46"/>
      <c r="N25" s="247"/>
      <c r="O25" s="248"/>
      <c r="P25" s="249"/>
      <c r="Q25" s="203">
        <f>'全タイムスケジュール'!R18</f>
        <v>3</v>
      </c>
      <c r="R25" s="204" t="s">
        <v>2</v>
      </c>
      <c r="S25" s="205">
        <f>'全タイムスケジュール'!T18</f>
        <v>4</v>
      </c>
      <c r="T25" s="203">
        <f>'全タイムスケジュール'!R29</f>
        <v>7</v>
      </c>
      <c r="U25" s="204" t="s">
        <v>2</v>
      </c>
      <c r="V25" s="205">
        <f>'全タイムスケジュール'!T29</f>
        <v>1</v>
      </c>
      <c r="W25" s="203">
        <f>'全タイムスケジュール'!R33</f>
        <v>7</v>
      </c>
      <c r="X25" s="204" t="s">
        <v>2</v>
      </c>
      <c r="Y25" s="205">
        <f>'全タイムスケジュール'!T33</f>
        <v>1</v>
      </c>
      <c r="Z25" s="203">
        <f>'全タイムスケジュール'!T20</f>
        <v>8</v>
      </c>
      <c r="AA25" s="204" t="s">
        <v>2</v>
      </c>
      <c r="AB25" s="205">
        <f>'全タイムスケジュール'!R20</f>
        <v>0</v>
      </c>
    </row>
    <row r="26" spans="2:28" ht="24.75" customHeight="1">
      <c r="B26" s="268" t="s">
        <v>108</v>
      </c>
      <c r="C26" s="260" t="str">
        <f>'参加チーム'!D34</f>
        <v>　キングフューチャーズＪｒ</v>
      </c>
      <c r="D26" s="262">
        <f>COUNTIF($N$26:$AB$26,"○")</f>
        <v>3</v>
      </c>
      <c r="E26" s="264" t="s">
        <v>2</v>
      </c>
      <c r="F26" s="264">
        <f>COUNTIF($N$26:$AB$26,"△")</f>
        <v>0</v>
      </c>
      <c r="G26" s="264" t="s">
        <v>2</v>
      </c>
      <c r="H26" s="266">
        <f>COUNTIF($N$26:$AB$26,"×")</f>
        <v>1</v>
      </c>
      <c r="I26" s="253">
        <f>D26*2+F26*1</f>
        <v>6</v>
      </c>
      <c r="J26" s="47" t="s">
        <v>81</v>
      </c>
      <c r="K26" s="48">
        <f>N27+T27+W27+Z27</f>
        <v>23</v>
      </c>
      <c r="L26" s="253">
        <v>2</v>
      </c>
      <c r="M26" s="46"/>
      <c r="N26" s="241" t="str">
        <f>IF(N27&gt;P27,"○",(IF(N27=P27,"△","×")))</f>
        <v>○</v>
      </c>
      <c r="O26" s="242"/>
      <c r="P26" s="243"/>
      <c r="Q26" s="244"/>
      <c r="R26" s="245"/>
      <c r="S26" s="246"/>
      <c r="T26" s="241" t="str">
        <f>IF(T27&gt;V27,"○",(IF(T27=V27,"△","×")))</f>
        <v>×</v>
      </c>
      <c r="U26" s="242"/>
      <c r="V26" s="243"/>
      <c r="W26" s="241" t="str">
        <f>IF(W27&gt;Y27,"○",(IF(W27=Y27,"△","×")))</f>
        <v>○</v>
      </c>
      <c r="X26" s="242"/>
      <c r="Y26" s="243"/>
      <c r="Z26" s="241" t="str">
        <f>IF(Z27&gt;AB27,"○",(IF(Z27=AB27,"△","×")))</f>
        <v>○</v>
      </c>
      <c r="AA26" s="242"/>
      <c r="AB26" s="243"/>
    </row>
    <row r="27" spans="2:28" ht="24.75" customHeight="1">
      <c r="B27" s="269"/>
      <c r="C27" s="261"/>
      <c r="D27" s="263"/>
      <c r="E27" s="265"/>
      <c r="F27" s="265"/>
      <c r="G27" s="265"/>
      <c r="H27" s="267"/>
      <c r="I27" s="254"/>
      <c r="J27" s="49" t="s">
        <v>82</v>
      </c>
      <c r="K27" s="50">
        <f>P27+V27+Y27+AB27</f>
        <v>11</v>
      </c>
      <c r="L27" s="254"/>
      <c r="M27" s="46"/>
      <c r="N27" s="203">
        <f>IF(S25="","",S25)</f>
        <v>4</v>
      </c>
      <c r="O27" s="204" t="s">
        <v>2</v>
      </c>
      <c r="P27" s="203">
        <f>IF(Q25="","",Q25)</f>
        <v>3</v>
      </c>
      <c r="Q27" s="247"/>
      <c r="R27" s="248"/>
      <c r="S27" s="249"/>
      <c r="T27" s="203">
        <f>'全タイムスケジュール'!R27</f>
        <v>5</v>
      </c>
      <c r="U27" s="204" t="s">
        <v>2</v>
      </c>
      <c r="V27" s="205">
        <f>'全タイムスケジュール'!T27</f>
        <v>6</v>
      </c>
      <c r="W27" s="203">
        <f>'全タイムスケジュール'!R30</f>
        <v>8</v>
      </c>
      <c r="X27" s="204" t="s">
        <v>2</v>
      </c>
      <c r="Y27" s="205">
        <f>'全タイムスケジュール'!T30</f>
        <v>0</v>
      </c>
      <c r="Z27" s="203">
        <f>'全タイムスケジュール'!R34</f>
        <v>6</v>
      </c>
      <c r="AA27" s="204" t="s">
        <v>2</v>
      </c>
      <c r="AB27" s="205">
        <f>'全タイムスケジュール'!T34</f>
        <v>2</v>
      </c>
    </row>
    <row r="28" spans="2:28" ht="24.75" customHeight="1">
      <c r="B28" s="268" t="s">
        <v>109</v>
      </c>
      <c r="C28" s="278" t="str">
        <f>'参加チーム'!D35</f>
        <v>　白二ビクトリー・ジュニア</v>
      </c>
      <c r="D28" s="262">
        <f>COUNTIF($N$28:$AB$28,"○")</f>
        <v>3</v>
      </c>
      <c r="E28" s="264" t="s">
        <v>2</v>
      </c>
      <c r="F28" s="264">
        <f>COUNTIF($N$28:$AB$28,"△")</f>
        <v>0</v>
      </c>
      <c r="G28" s="264" t="s">
        <v>2</v>
      </c>
      <c r="H28" s="266">
        <f>COUNTIF($N$28:$AB$28,"×")</f>
        <v>1</v>
      </c>
      <c r="I28" s="253">
        <f>D28*2+F28*1</f>
        <v>6</v>
      </c>
      <c r="J28" s="47" t="s">
        <v>81</v>
      </c>
      <c r="K28" s="48">
        <f>N29+Q29+W29+Z29</f>
        <v>21</v>
      </c>
      <c r="L28" s="253">
        <v>3</v>
      </c>
      <c r="M28" s="46"/>
      <c r="N28" s="241" t="str">
        <f>IF(N29&gt;P29,"○",(IF(N29=P29,"△","×")))</f>
        <v>×</v>
      </c>
      <c r="O28" s="242"/>
      <c r="P28" s="243"/>
      <c r="Q28" s="241" t="str">
        <f>IF(Q29&gt;S29,"○",(IF(Q29=S29,"△","×")))</f>
        <v>○</v>
      </c>
      <c r="R28" s="242"/>
      <c r="S28" s="243"/>
      <c r="T28" s="244"/>
      <c r="U28" s="245"/>
      <c r="V28" s="246"/>
      <c r="W28" s="241" t="str">
        <f>IF(W29&gt;Y29,"○",(IF(W29=Y29,"△","×")))</f>
        <v>○</v>
      </c>
      <c r="X28" s="242"/>
      <c r="Y28" s="243"/>
      <c r="Z28" s="241" t="str">
        <f>IF(Z29&gt;AB29,"○",(IF(Z29=AB29,"△","×")))</f>
        <v>○</v>
      </c>
      <c r="AA28" s="242"/>
      <c r="AB28" s="243"/>
    </row>
    <row r="29" spans="2:28" ht="24.75" customHeight="1">
      <c r="B29" s="269"/>
      <c r="C29" s="279"/>
      <c r="D29" s="263"/>
      <c r="E29" s="265"/>
      <c r="F29" s="265"/>
      <c r="G29" s="265"/>
      <c r="H29" s="267"/>
      <c r="I29" s="254"/>
      <c r="J29" s="49" t="s">
        <v>82</v>
      </c>
      <c r="K29" s="50">
        <f>S29+P29+Y29+AB29</f>
        <v>16</v>
      </c>
      <c r="L29" s="254"/>
      <c r="M29" s="46"/>
      <c r="N29" s="203">
        <f>IF(V25="","",V25)</f>
        <v>1</v>
      </c>
      <c r="O29" s="204" t="s">
        <v>2</v>
      </c>
      <c r="P29" s="205">
        <f>IF(T25="","",T25)</f>
        <v>7</v>
      </c>
      <c r="Q29" s="203">
        <f>IF(V27="","",V27)</f>
        <v>6</v>
      </c>
      <c r="R29" s="204" t="s">
        <v>2</v>
      </c>
      <c r="S29" s="205">
        <f>IF(T27="","",T27)</f>
        <v>5</v>
      </c>
      <c r="T29" s="247"/>
      <c r="U29" s="248"/>
      <c r="V29" s="249"/>
      <c r="W29" s="203">
        <f>'全タイムスケジュール'!R19</f>
        <v>8</v>
      </c>
      <c r="X29" s="204" t="s">
        <v>2</v>
      </c>
      <c r="Y29" s="205">
        <f>'全タイムスケジュール'!T19</f>
        <v>0</v>
      </c>
      <c r="Z29" s="203">
        <f>'全タイムスケジュール'!R31</f>
        <v>6</v>
      </c>
      <c r="AA29" s="204" t="s">
        <v>2</v>
      </c>
      <c r="AB29" s="205">
        <f>'全タイムスケジュール'!T31</f>
        <v>4</v>
      </c>
    </row>
    <row r="30" spans="2:28" ht="24.75" customHeight="1">
      <c r="B30" s="268" t="s">
        <v>124</v>
      </c>
      <c r="C30" s="260" t="str">
        <f>'参加チーム'!D36</f>
        <v>　新鶴ファイターズジュニア</v>
      </c>
      <c r="D30" s="262">
        <f>COUNTIF($N$30:$AB$30,"○")</f>
        <v>0</v>
      </c>
      <c r="E30" s="264" t="s">
        <v>2</v>
      </c>
      <c r="F30" s="264">
        <f>COUNTIF($N$30:$AB$30,"△")</f>
        <v>0</v>
      </c>
      <c r="G30" s="264" t="s">
        <v>2</v>
      </c>
      <c r="H30" s="266">
        <f>COUNTIF($N$30:$AB$30,"×")</f>
        <v>4</v>
      </c>
      <c r="I30" s="253">
        <f>D30*2+F30*1</f>
        <v>0</v>
      </c>
      <c r="J30" s="47" t="s">
        <v>81</v>
      </c>
      <c r="K30" s="48">
        <f>Q31+T31+N31+Z31</f>
        <v>5</v>
      </c>
      <c r="L30" s="253">
        <f>RANK(I30,$I$24:$I$33,0)</f>
        <v>5</v>
      </c>
      <c r="M30" s="46"/>
      <c r="N30" s="241" t="str">
        <f>IF(N31&gt;P31,"○",(IF(N31=P31,"△","×")))</f>
        <v>×</v>
      </c>
      <c r="O30" s="242"/>
      <c r="P30" s="243"/>
      <c r="Q30" s="241" t="str">
        <f>IF(Q31&gt;S31,"○",(IF(Q31=S31,"△","×")))</f>
        <v>×</v>
      </c>
      <c r="R30" s="242"/>
      <c r="S30" s="243"/>
      <c r="T30" s="241" t="str">
        <f>IF(T31&gt;V31,"○",(IF(T31=V31,"△","×")))</f>
        <v>×</v>
      </c>
      <c r="U30" s="242"/>
      <c r="V30" s="243"/>
      <c r="W30" s="244"/>
      <c r="X30" s="245"/>
      <c r="Y30" s="246"/>
      <c r="Z30" s="241" t="str">
        <f>IF(Z31&gt;AB31,"○",(IF(Z31=AB31,"△","×")))</f>
        <v>×</v>
      </c>
      <c r="AA30" s="242"/>
      <c r="AB30" s="243"/>
    </row>
    <row r="31" spans="2:28" ht="24.75" customHeight="1">
      <c r="B31" s="269"/>
      <c r="C31" s="261"/>
      <c r="D31" s="263"/>
      <c r="E31" s="265"/>
      <c r="F31" s="265"/>
      <c r="G31" s="265"/>
      <c r="H31" s="267"/>
      <c r="I31" s="254"/>
      <c r="J31" s="49" t="s">
        <v>82</v>
      </c>
      <c r="K31" s="50">
        <f>S31+V31+P31+AB31</f>
        <v>29</v>
      </c>
      <c r="L31" s="254"/>
      <c r="M31" s="46"/>
      <c r="N31" s="203">
        <f>IF(Y25="","",Y25)</f>
        <v>1</v>
      </c>
      <c r="O31" s="204" t="s">
        <v>2</v>
      </c>
      <c r="P31" s="205">
        <f>IF(W25="","",W25)</f>
        <v>7</v>
      </c>
      <c r="Q31" s="203">
        <f>IF(Y27="","",Y27)</f>
        <v>0</v>
      </c>
      <c r="R31" s="204" t="s">
        <v>2</v>
      </c>
      <c r="S31" s="205">
        <f>IF(W27="","",W27)</f>
        <v>8</v>
      </c>
      <c r="T31" s="203">
        <f>IF(Y29="","",Y29)</f>
        <v>0</v>
      </c>
      <c r="U31" s="204" t="s">
        <v>2</v>
      </c>
      <c r="V31" s="205">
        <f>IF(W29="","",W29)</f>
        <v>8</v>
      </c>
      <c r="W31" s="247"/>
      <c r="X31" s="248"/>
      <c r="Y31" s="249"/>
      <c r="Z31" s="203">
        <f>'全タイムスケジュール'!R28</f>
        <v>4</v>
      </c>
      <c r="AA31" s="204" t="s">
        <v>2</v>
      </c>
      <c r="AB31" s="205">
        <f>'全タイムスケジュール'!T28</f>
        <v>6</v>
      </c>
    </row>
    <row r="32" spans="2:28" ht="24.75" customHeight="1">
      <c r="B32" s="268" t="s">
        <v>111</v>
      </c>
      <c r="C32" s="260" t="str">
        <f>'参加チーム'!D37</f>
        <v>　Ｌｉｏｎ　ＫＩＤＳ</v>
      </c>
      <c r="D32" s="262">
        <f>COUNTIF($N$32:$AB$32,"○")</f>
        <v>1</v>
      </c>
      <c r="E32" s="264" t="s">
        <v>2</v>
      </c>
      <c r="F32" s="264">
        <f>COUNTIF($N$32:$AB$32,"△")</f>
        <v>0</v>
      </c>
      <c r="G32" s="264" t="s">
        <v>2</v>
      </c>
      <c r="H32" s="266">
        <f>COUNTIF($N$32:$AB$32,"×")</f>
        <v>3</v>
      </c>
      <c r="I32" s="253">
        <f>D32*2+F32*1</f>
        <v>2</v>
      </c>
      <c r="J32" s="47" t="s">
        <v>81</v>
      </c>
      <c r="K32" s="48">
        <f>Q33+T33+W33+N33</f>
        <v>12</v>
      </c>
      <c r="L32" s="253">
        <f>RANK(I32,$I$24:$I$33,0)</f>
        <v>4</v>
      </c>
      <c r="M32" s="46"/>
      <c r="N32" s="241" t="str">
        <f>IF(N33&gt;P33,"○",(IF(N33=P33,"△","×")))</f>
        <v>×</v>
      </c>
      <c r="O32" s="242"/>
      <c r="P32" s="243"/>
      <c r="Q32" s="241" t="str">
        <f>IF(Q33&gt;S33,"○",(IF(Q33=S33,"△","×")))</f>
        <v>×</v>
      </c>
      <c r="R32" s="242"/>
      <c r="S32" s="243"/>
      <c r="T32" s="241" t="str">
        <f>IF(T33&gt;V33,"○",(IF(T33=V33,"△","×")))</f>
        <v>×</v>
      </c>
      <c r="U32" s="242"/>
      <c r="V32" s="243"/>
      <c r="W32" s="241" t="str">
        <f>IF(W33&gt;Y33,"○",(IF(W33=Y33,"△","×")))</f>
        <v>○</v>
      </c>
      <c r="X32" s="242"/>
      <c r="Y32" s="243"/>
      <c r="Z32" s="244"/>
      <c r="AA32" s="245"/>
      <c r="AB32" s="246"/>
    </row>
    <row r="33" spans="2:28" ht="24.75" customHeight="1">
      <c r="B33" s="269"/>
      <c r="C33" s="261"/>
      <c r="D33" s="263"/>
      <c r="E33" s="265"/>
      <c r="F33" s="265"/>
      <c r="G33" s="265"/>
      <c r="H33" s="267"/>
      <c r="I33" s="254"/>
      <c r="J33" s="49" t="s">
        <v>82</v>
      </c>
      <c r="K33" s="50">
        <f>S33+V33+Y33+P33</f>
        <v>24</v>
      </c>
      <c r="L33" s="254"/>
      <c r="M33" s="46"/>
      <c r="N33" s="203">
        <f>IF(AB25="","",AB25)</f>
        <v>0</v>
      </c>
      <c r="O33" s="204" t="s">
        <v>2</v>
      </c>
      <c r="P33" s="205">
        <f>IF(Z25="","",Z25)</f>
        <v>8</v>
      </c>
      <c r="Q33" s="203">
        <f>IF(AB27="","",AB27)</f>
        <v>2</v>
      </c>
      <c r="R33" s="204" t="s">
        <v>2</v>
      </c>
      <c r="S33" s="205">
        <f>IF(Z27="","",Z27)</f>
        <v>6</v>
      </c>
      <c r="T33" s="203">
        <f>IF(AB29="","",AB29)</f>
        <v>4</v>
      </c>
      <c r="U33" s="204" t="s">
        <v>2</v>
      </c>
      <c r="V33" s="205">
        <f>IF(Z29="","",Z29)</f>
        <v>6</v>
      </c>
      <c r="W33" s="203">
        <f>IF(AB31="","",AB31)</f>
        <v>6</v>
      </c>
      <c r="X33" s="204" t="s">
        <v>2</v>
      </c>
      <c r="Y33" s="205">
        <f>IF(Z31="","",Z31)</f>
        <v>4</v>
      </c>
      <c r="Z33" s="247"/>
      <c r="AA33" s="248"/>
      <c r="AB33" s="249"/>
    </row>
    <row r="34" spans="2:28" ht="24.75" customHeight="1">
      <c r="B34" s="54"/>
      <c r="C34" s="27"/>
      <c r="D34" s="52"/>
      <c r="E34" s="52"/>
      <c r="F34" s="52"/>
      <c r="G34" s="52"/>
      <c r="H34" s="52"/>
      <c r="I34" s="52"/>
      <c r="J34" s="52"/>
      <c r="K34" s="52"/>
      <c r="L34" s="52"/>
      <c r="M34" s="54"/>
      <c r="N34" s="53"/>
      <c r="O34" s="55"/>
      <c r="P34" s="53"/>
      <c r="Q34" s="53"/>
      <c r="R34" s="55"/>
      <c r="S34" s="53"/>
      <c r="T34" s="53"/>
      <c r="U34" s="55"/>
      <c r="V34" s="53"/>
      <c r="W34" s="53"/>
      <c r="X34" s="55"/>
      <c r="Y34" s="53"/>
      <c r="Z34" s="3"/>
      <c r="AA34" s="6"/>
      <c r="AB34" s="3"/>
    </row>
    <row r="35" spans="2:28" ht="24.75" customHeight="1">
      <c r="B35" s="54"/>
      <c r="C35" s="27"/>
      <c r="D35" s="52"/>
      <c r="E35" s="52"/>
      <c r="F35" s="52"/>
      <c r="G35" s="52"/>
      <c r="H35" s="52"/>
      <c r="I35" s="52"/>
      <c r="J35" s="52"/>
      <c r="K35" s="52"/>
      <c r="L35" s="52"/>
      <c r="M35" s="54"/>
      <c r="N35" s="53"/>
      <c r="O35" s="55"/>
      <c r="P35" s="53"/>
      <c r="Q35" s="53"/>
      <c r="R35" s="55"/>
      <c r="S35" s="53"/>
      <c r="T35" s="53"/>
      <c r="U35" s="55"/>
      <c r="V35" s="53"/>
      <c r="W35" s="53"/>
      <c r="X35" s="55"/>
      <c r="Y35" s="53"/>
      <c r="Z35" s="3"/>
      <c r="AA35" s="6"/>
      <c r="AB35" s="3"/>
    </row>
    <row r="36" spans="2:28" ht="24.75" customHeight="1">
      <c r="B36" s="54"/>
      <c r="C36" s="27"/>
      <c r="D36" s="52"/>
      <c r="E36" s="52"/>
      <c r="F36" s="52"/>
      <c r="G36" s="52"/>
      <c r="H36" s="52"/>
      <c r="I36" s="52"/>
      <c r="J36" s="52"/>
      <c r="K36" s="52"/>
      <c r="L36" s="52"/>
      <c r="M36" s="54"/>
      <c r="N36" s="53"/>
      <c r="O36" s="55"/>
      <c r="P36" s="53"/>
      <c r="Q36" s="53"/>
      <c r="R36" s="55"/>
      <c r="S36" s="53"/>
      <c r="T36" s="53"/>
      <c r="U36" s="55"/>
      <c r="V36" s="53"/>
      <c r="W36" s="53"/>
      <c r="X36" s="55"/>
      <c r="Y36" s="53"/>
      <c r="Z36" s="3"/>
      <c r="AA36" s="6"/>
      <c r="AB36" s="3"/>
    </row>
    <row r="37" spans="2:28" ht="24.75" customHeight="1">
      <c r="B37" s="54"/>
      <c r="C37" s="27"/>
      <c r="D37" s="52"/>
      <c r="E37" s="52"/>
      <c r="F37" s="52"/>
      <c r="G37" s="52"/>
      <c r="H37" s="52"/>
      <c r="I37" s="52"/>
      <c r="J37" s="52"/>
      <c r="K37" s="52"/>
      <c r="L37" s="52"/>
      <c r="M37" s="54"/>
      <c r="N37" s="53"/>
      <c r="O37" s="55"/>
      <c r="P37" s="53"/>
      <c r="Q37" s="53"/>
      <c r="R37" s="55"/>
      <c r="S37" s="53"/>
      <c r="T37" s="53"/>
      <c r="U37" s="55"/>
      <c r="V37" s="53"/>
      <c r="W37" s="53"/>
      <c r="X37" s="55"/>
      <c r="Y37" s="53"/>
      <c r="Z37" s="3"/>
      <c r="AA37" s="6"/>
      <c r="AB37" s="3"/>
    </row>
    <row r="38" spans="2:28" ht="24.75" customHeight="1">
      <c r="B38" s="272" t="s">
        <v>185</v>
      </c>
      <c r="C38" s="271"/>
      <c r="D38" s="271"/>
      <c r="E38" s="271"/>
      <c r="F38" s="271"/>
      <c r="G38" s="271"/>
      <c r="H38" s="271"/>
      <c r="I38" s="271"/>
      <c r="J38" s="271"/>
      <c r="K38" s="271"/>
      <c r="L38" s="271"/>
      <c r="M38" s="271"/>
      <c r="N38" s="53"/>
      <c r="O38" s="55"/>
      <c r="P38" s="53"/>
      <c r="Q38" s="53"/>
      <c r="R38" s="55"/>
      <c r="S38" s="53"/>
      <c r="T38" s="53"/>
      <c r="U38" s="55"/>
      <c r="V38" s="53"/>
      <c r="W38" s="53"/>
      <c r="X38" s="55"/>
      <c r="Y38" s="53"/>
      <c r="Z38" s="3"/>
      <c r="AA38" s="6"/>
      <c r="AB38" s="3"/>
    </row>
    <row r="39" spans="2:28" ht="24.75" customHeight="1">
      <c r="B39" s="54"/>
      <c r="C39" s="27"/>
      <c r="D39" s="52"/>
      <c r="E39" s="52"/>
      <c r="F39" s="52"/>
      <c r="G39" s="52"/>
      <c r="H39" s="52"/>
      <c r="I39" s="52"/>
      <c r="J39" s="52"/>
      <c r="K39" s="52"/>
      <c r="L39" s="52"/>
      <c r="M39" s="54"/>
      <c r="N39" s="53"/>
      <c r="O39" s="55"/>
      <c r="P39" s="53"/>
      <c r="Q39" s="53"/>
      <c r="R39" s="55"/>
      <c r="S39" s="53"/>
      <c r="T39" s="53"/>
      <c r="U39" s="55"/>
      <c r="V39" s="53"/>
      <c r="W39" s="53"/>
      <c r="X39" s="55"/>
      <c r="Y39" s="53"/>
      <c r="Z39" s="3"/>
      <c r="AA39" s="6"/>
      <c r="AB39" s="3"/>
    </row>
    <row r="40" spans="3:29" ht="24.75" customHeight="1">
      <c r="C40" s="277" t="s">
        <v>186</v>
      </c>
      <c r="D40" s="277"/>
      <c r="E40" s="277"/>
      <c r="F40" s="277"/>
      <c r="G40" s="277"/>
      <c r="H40" s="277"/>
      <c r="I40" s="277"/>
      <c r="J40" s="277"/>
      <c r="K40" s="277"/>
      <c r="L40" s="277"/>
      <c r="M40" s="277"/>
      <c r="N40" s="277"/>
      <c r="O40" s="277"/>
      <c r="P40" s="277"/>
      <c r="Q40" s="277"/>
      <c r="R40" s="277"/>
      <c r="S40" s="277"/>
      <c r="T40" s="277"/>
      <c r="U40" s="277"/>
      <c r="V40" s="277"/>
      <c r="W40" s="277"/>
      <c r="X40" s="277"/>
      <c r="Y40" s="277"/>
      <c r="Z40" s="277"/>
      <c r="AA40" s="277"/>
      <c r="AB40" s="277"/>
      <c r="AC40" s="149"/>
    </row>
    <row r="41" spans="3:29" s="11" customFormat="1" ht="24.75" customHeight="1">
      <c r="C41" s="277" t="s">
        <v>187</v>
      </c>
      <c r="D41" s="277"/>
      <c r="E41" s="277"/>
      <c r="F41" s="277"/>
      <c r="G41" s="277"/>
      <c r="H41" s="277"/>
      <c r="I41" s="277"/>
      <c r="J41" s="277"/>
      <c r="K41" s="277"/>
      <c r="L41" s="277"/>
      <c r="M41" s="277"/>
      <c r="N41" s="277"/>
      <c r="O41" s="277"/>
      <c r="P41" s="277"/>
      <c r="Q41" s="277"/>
      <c r="R41" s="277"/>
      <c r="S41" s="277"/>
      <c r="T41" s="277"/>
      <c r="U41" s="277"/>
      <c r="V41" s="277"/>
      <c r="W41" s="277"/>
      <c r="X41" s="277"/>
      <c r="Y41" s="277"/>
      <c r="Z41" s="277"/>
      <c r="AA41" s="277"/>
      <c r="AB41" s="277"/>
      <c r="AC41" s="150"/>
    </row>
    <row r="42" spans="3:29" s="11" customFormat="1" ht="24.75" customHeight="1">
      <c r="C42" s="277" t="s">
        <v>188</v>
      </c>
      <c r="D42" s="277"/>
      <c r="E42" s="277"/>
      <c r="F42" s="277"/>
      <c r="G42" s="277"/>
      <c r="H42" s="277"/>
      <c r="I42" s="277"/>
      <c r="J42" s="277"/>
      <c r="K42" s="277"/>
      <c r="L42" s="277"/>
      <c r="M42" s="277"/>
      <c r="N42" s="277"/>
      <c r="O42" s="277"/>
      <c r="P42" s="277"/>
      <c r="Q42" s="277"/>
      <c r="R42" s="277"/>
      <c r="S42" s="277"/>
      <c r="T42" s="277"/>
      <c r="U42" s="277"/>
      <c r="V42" s="277"/>
      <c r="W42" s="277"/>
      <c r="X42" s="277"/>
      <c r="Y42" s="277"/>
      <c r="Z42" s="277"/>
      <c r="AA42" s="277"/>
      <c r="AB42" s="277"/>
      <c r="AC42" s="150"/>
    </row>
    <row r="43" spans="3:30" ht="24.75" customHeight="1">
      <c r="C43" s="277" t="s">
        <v>189</v>
      </c>
      <c r="D43" s="277"/>
      <c r="E43" s="277"/>
      <c r="F43" s="277"/>
      <c r="G43" s="277"/>
      <c r="H43" s="277"/>
      <c r="I43" s="277"/>
      <c r="J43" s="277"/>
      <c r="K43" s="277"/>
      <c r="L43" s="277"/>
      <c r="M43" s="277"/>
      <c r="N43" s="277"/>
      <c r="O43" s="277"/>
      <c r="P43" s="277"/>
      <c r="Q43" s="277"/>
      <c r="R43" s="277"/>
      <c r="S43" s="277"/>
      <c r="T43" s="277"/>
      <c r="U43" s="277"/>
      <c r="V43" s="277"/>
      <c r="W43" s="277"/>
      <c r="X43" s="277"/>
      <c r="Y43" s="277"/>
      <c r="Z43" s="277"/>
      <c r="AA43" s="277"/>
      <c r="AB43" s="277"/>
      <c r="AC43" s="150"/>
      <c r="AD43" s="11"/>
    </row>
    <row r="44" spans="3:30" ht="24.75" customHeight="1">
      <c r="C44" s="277" t="s">
        <v>190</v>
      </c>
      <c r="D44" s="277"/>
      <c r="E44" s="277"/>
      <c r="F44" s="277"/>
      <c r="G44" s="277"/>
      <c r="H44" s="277"/>
      <c r="I44" s="277"/>
      <c r="J44" s="277"/>
      <c r="K44" s="277"/>
      <c r="L44" s="277"/>
      <c r="M44" s="277"/>
      <c r="N44" s="277"/>
      <c r="O44" s="277"/>
      <c r="P44" s="277"/>
      <c r="Q44" s="277"/>
      <c r="R44" s="277"/>
      <c r="S44" s="277"/>
      <c r="T44" s="277"/>
      <c r="U44" s="277"/>
      <c r="V44" s="277"/>
      <c r="W44" s="277"/>
      <c r="X44" s="277"/>
      <c r="Y44" s="277"/>
      <c r="Z44" s="277"/>
      <c r="AA44" s="277"/>
      <c r="AB44" s="277"/>
      <c r="AC44" s="277"/>
      <c r="AD44" s="11"/>
    </row>
    <row r="45" spans="2:30" ht="24.75" customHeight="1">
      <c r="B45" s="287"/>
      <c r="C45" s="286"/>
      <c r="D45" s="286"/>
      <c r="E45" s="286"/>
      <c r="F45" s="286"/>
      <c r="G45" s="286"/>
      <c r="H45" s="286"/>
      <c r="I45" s="286"/>
      <c r="J45" s="286"/>
      <c r="K45" s="286"/>
      <c r="L45" s="286"/>
      <c r="M45" s="286"/>
      <c r="N45" s="286"/>
      <c r="O45" s="286"/>
      <c r="P45" s="286"/>
      <c r="Q45" s="286"/>
      <c r="R45" s="286"/>
      <c r="S45" s="286"/>
      <c r="T45" s="286"/>
      <c r="U45" s="286"/>
      <c r="V45" s="286"/>
      <c r="W45" s="286"/>
      <c r="X45" s="286"/>
      <c r="Y45" s="286"/>
      <c r="Z45" s="286"/>
      <c r="AA45" s="286"/>
      <c r="AB45" s="286"/>
      <c r="AC45" s="150"/>
      <c r="AD45" s="11"/>
    </row>
    <row r="46" spans="2:30" ht="24.75" customHeight="1">
      <c r="B46" s="287"/>
      <c r="C46" s="220" t="s">
        <v>257</v>
      </c>
      <c r="D46" s="14"/>
      <c r="E46" s="276" t="s">
        <v>277</v>
      </c>
      <c r="F46" s="276"/>
      <c r="G46" s="276"/>
      <c r="H46" s="276"/>
      <c r="I46" s="276"/>
      <c r="J46" s="276"/>
      <c r="K46" s="276"/>
      <c r="L46" s="276"/>
      <c r="M46" s="54"/>
      <c r="N46" s="53"/>
      <c r="O46" s="55"/>
      <c r="P46" s="53"/>
      <c r="Q46" s="53"/>
      <c r="R46" s="55"/>
      <c r="S46" s="53"/>
      <c r="T46" s="53"/>
      <c r="U46" s="55"/>
      <c r="V46" s="53"/>
      <c r="W46" s="54"/>
      <c r="X46" s="54"/>
      <c r="Y46" s="54"/>
      <c r="Z46" s="3"/>
      <c r="AA46" s="6"/>
      <c r="AB46" s="3"/>
      <c r="AC46" s="11"/>
      <c r="AD46" s="11"/>
    </row>
    <row r="47" spans="2:30" ht="24.75" customHeight="1">
      <c r="B47" s="54"/>
      <c r="C47" s="220" t="s">
        <v>258</v>
      </c>
      <c r="D47" s="14"/>
      <c r="E47" s="276" t="s">
        <v>278</v>
      </c>
      <c r="F47" s="276"/>
      <c r="G47" s="276"/>
      <c r="H47" s="276"/>
      <c r="I47" s="276"/>
      <c r="J47" s="276"/>
      <c r="K47" s="276"/>
      <c r="L47" s="276"/>
      <c r="M47" s="54"/>
      <c r="N47" s="284"/>
      <c r="O47" s="285"/>
      <c r="P47" s="285"/>
      <c r="Q47" s="284"/>
      <c r="R47" s="285"/>
      <c r="S47" s="285"/>
      <c r="T47" s="284"/>
      <c r="U47" s="285"/>
      <c r="V47" s="285"/>
      <c r="W47" s="284"/>
      <c r="X47" s="285"/>
      <c r="Y47" s="285"/>
      <c r="Z47" s="280"/>
      <c r="AA47" s="281"/>
      <c r="AB47" s="281"/>
      <c r="AC47" s="11"/>
      <c r="AD47" s="11"/>
    </row>
    <row r="48" spans="3:28" ht="24.75" customHeight="1">
      <c r="C48" s="220" t="s">
        <v>259</v>
      </c>
      <c r="D48" s="207"/>
      <c r="E48" s="206" t="s">
        <v>273</v>
      </c>
      <c r="Z48" s="11"/>
      <c r="AA48" s="11"/>
      <c r="AB48" s="11"/>
    </row>
    <row r="49" spans="2:28" ht="24.75" customHeight="1">
      <c r="B49" s="11"/>
      <c r="C49" s="220" t="s">
        <v>260</v>
      </c>
      <c r="D49" s="207"/>
      <c r="E49" s="206" t="s">
        <v>274</v>
      </c>
      <c r="M49" s="11"/>
      <c r="N49" s="11"/>
      <c r="O49" s="11"/>
      <c r="P49" s="11"/>
      <c r="Q49" s="3"/>
      <c r="R49" s="6"/>
      <c r="S49" s="3"/>
      <c r="T49" s="3"/>
      <c r="U49" s="6"/>
      <c r="V49" s="3"/>
      <c r="W49" s="3"/>
      <c r="X49" s="6"/>
      <c r="Y49" s="3"/>
      <c r="Z49" s="3" t="s">
        <v>41</v>
      </c>
      <c r="AA49" s="6"/>
      <c r="AB49" s="3"/>
    </row>
    <row r="50" spans="2:28" ht="24.75" customHeight="1">
      <c r="B50" s="11"/>
      <c r="C50" s="220" t="s">
        <v>261</v>
      </c>
      <c r="D50" s="207"/>
      <c r="E50" s="208" t="s">
        <v>270</v>
      </c>
      <c r="F50" s="149"/>
      <c r="G50" s="149"/>
      <c r="H50" s="149"/>
      <c r="I50" s="149"/>
      <c r="J50" s="149"/>
      <c r="K50" s="149"/>
      <c r="L50" s="149"/>
      <c r="M50" s="11"/>
      <c r="N50" s="3"/>
      <c r="O50" s="6"/>
      <c r="P50" s="3"/>
      <c r="Q50" s="11"/>
      <c r="R50" s="11"/>
      <c r="S50" s="11"/>
      <c r="T50" s="3"/>
      <c r="U50" s="6"/>
      <c r="V50" s="3"/>
      <c r="W50" s="3"/>
      <c r="X50" s="6"/>
      <c r="Y50" s="3"/>
      <c r="Z50" s="11" t="s">
        <v>41</v>
      </c>
      <c r="AA50" s="11"/>
      <c r="AB50" s="11"/>
    </row>
    <row r="51" spans="2:28" ht="24.75" customHeight="1">
      <c r="B51" s="11"/>
      <c r="C51" s="220" t="s">
        <v>262</v>
      </c>
      <c r="D51" s="207"/>
      <c r="E51" s="276" t="s">
        <v>269</v>
      </c>
      <c r="F51" s="276"/>
      <c r="G51" s="276"/>
      <c r="H51" s="276"/>
      <c r="I51" s="276"/>
      <c r="J51" s="276"/>
      <c r="K51" s="276"/>
      <c r="L51" s="276"/>
      <c r="M51" s="11"/>
      <c r="N51" s="3"/>
      <c r="O51" s="2"/>
      <c r="P51" s="2"/>
      <c r="Q51" s="3"/>
      <c r="R51" s="2"/>
      <c r="S51" s="2"/>
      <c r="T51" s="11"/>
      <c r="U51" s="11"/>
      <c r="V51" s="11"/>
      <c r="W51" s="3"/>
      <c r="X51" s="2"/>
      <c r="Y51" s="2"/>
      <c r="Z51" s="3"/>
      <c r="AA51" s="2"/>
      <c r="AB51" s="2"/>
    </row>
    <row r="52" spans="2:28" ht="24.75" customHeight="1">
      <c r="B52" s="11"/>
      <c r="C52" s="220" t="s">
        <v>263</v>
      </c>
      <c r="D52" s="207"/>
      <c r="E52" s="276" t="s">
        <v>267</v>
      </c>
      <c r="F52" s="276"/>
      <c r="G52" s="276"/>
      <c r="H52" s="276"/>
      <c r="I52" s="276"/>
      <c r="J52" s="276"/>
      <c r="K52" s="276"/>
      <c r="L52" s="276"/>
      <c r="M52" s="11"/>
      <c r="N52" s="3"/>
      <c r="O52" s="6"/>
      <c r="P52" s="3"/>
      <c r="Q52" s="3"/>
      <c r="R52" s="6"/>
      <c r="S52" s="3"/>
      <c r="T52" s="3"/>
      <c r="U52" s="6"/>
      <c r="V52" s="3"/>
      <c r="W52" s="11"/>
      <c r="X52" s="11"/>
      <c r="Y52" s="11"/>
      <c r="AA52" s="6"/>
      <c r="AB52" s="3"/>
    </row>
    <row r="53" spans="2:28" ht="24.75" customHeight="1">
      <c r="B53" s="11"/>
      <c r="C53" s="220" t="s">
        <v>264</v>
      </c>
      <c r="D53" s="207"/>
      <c r="E53" s="276" t="s">
        <v>268</v>
      </c>
      <c r="F53" s="276"/>
      <c r="G53" s="276"/>
      <c r="H53" s="276"/>
      <c r="I53" s="276"/>
      <c r="J53" s="276"/>
      <c r="K53" s="276"/>
      <c r="L53" s="276"/>
      <c r="M53" s="11"/>
      <c r="N53" s="3"/>
      <c r="O53" s="2"/>
      <c r="P53" s="2"/>
      <c r="Q53" s="3"/>
      <c r="R53" s="2"/>
      <c r="S53" s="2"/>
      <c r="T53" s="3"/>
      <c r="U53" s="2"/>
      <c r="V53" s="2"/>
      <c r="W53" s="3"/>
      <c r="X53" s="2"/>
      <c r="Y53" s="2"/>
      <c r="Z53" s="22" t="s">
        <v>13</v>
      </c>
      <c r="AA53" s="2" t="s">
        <v>42</v>
      </c>
      <c r="AB53" s="2"/>
    </row>
    <row r="54" spans="2:28" ht="24.75" customHeight="1">
      <c r="B54" s="11"/>
      <c r="C54" s="220" t="s">
        <v>265</v>
      </c>
      <c r="D54" s="2"/>
      <c r="E54" s="276" t="s">
        <v>266</v>
      </c>
      <c r="F54" s="276"/>
      <c r="G54" s="276"/>
      <c r="H54" s="276"/>
      <c r="I54" s="276"/>
      <c r="J54" s="276"/>
      <c r="K54" s="276"/>
      <c r="L54" s="276"/>
      <c r="M54" s="11"/>
      <c r="N54" s="3"/>
      <c r="O54" s="6"/>
      <c r="P54" s="3"/>
      <c r="Q54" s="3"/>
      <c r="R54" s="6"/>
      <c r="S54" s="3"/>
      <c r="T54" s="3"/>
      <c r="U54" s="6"/>
      <c r="V54" s="3"/>
      <c r="W54" s="3"/>
      <c r="X54" s="6"/>
      <c r="Y54" s="3"/>
      <c r="AA54" s="6"/>
      <c r="AB54" s="3"/>
    </row>
    <row r="55" spans="2:28" ht="24.75" customHeight="1">
      <c r="B55" s="11"/>
      <c r="C55" s="220" t="s">
        <v>272</v>
      </c>
      <c r="D55" s="2"/>
      <c r="E55" s="276" t="s">
        <v>266</v>
      </c>
      <c r="F55" s="276"/>
      <c r="G55" s="276"/>
      <c r="H55" s="276"/>
      <c r="I55" s="276"/>
      <c r="J55" s="276"/>
      <c r="K55" s="276"/>
      <c r="L55" s="276"/>
      <c r="M55" s="11"/>
      <c r="N55" s="3"/>
      <c r="O55" s="6"/>
      <c r="P55" s="3"/>
      <c r="Q55" s="3"/>
      <c r="R55" s="6"/>
      <c r="S55" s="3"/>
      <c r="T55" s="3"/>
      <c r="U55" s="6"/>
      <c r="V55" s="3"/>
      <c r="W55" s="3"/>
      <c r="X55" s="6"/>
      <c r="Y55" s="3"/>
      <c r="AA55" s="6"/>
      <c r="AB55" s="3"/>
    </row>
    <row r="56" spans="2:28" ht="24.75" customHeight="1">
      <c r="B56" s="11"/>
      <c r="C56" s="9"/>
      <c r="D56" s="9"/>
      <c r="E56" s="1"/>
      <c r="F56" s="1"/>
      <c r="G56" s="1"/>
      <c r="H56" s="1"/>
      <c r="I56" s="1"/>
      <c r="J56" s="1"/>
      <c r="K56" s="1"/>
      <c r="L56" s="1"/>
      <c r="M56" s="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6"/>
      <c r="AA56" s="16"/>
      <c r="AB56" s="16"/>
    </row>
    <row r="57" spans="2:28" ht="24.75" customHeight="1"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</row>
    <row r="58" spans="2:28" ht="24.75" customHeight="1">
      <c r="B58" s="11"/>
      <c r="C58" s="11"/>
      <c r="D58" s="59"/>
      <c r="E58" s="59"/>
      <c r="F58" s="59"/>
      <c r="G58" s="59"/>
      <c r="H58" s="59"/>
      <c r="I58" s="2"/>
      <c r="J58" s="2"/>
      <c r="K58" s="2"/>
      <c r="L58" s="2"/>
      <c r="M58" s="11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</row>
    <row r="59" spans="2:28" ht="24.75" customHeight="1">
      <c r="B59" s="11"/>
      <c r="C59" s="17"/>
      <c r="D59" s="2"/>
      <c r="E59" s="2"/>
      <c r="F59" s="2"/>
      <c r="G59" s="2"/>
      <c r="H59" s="2"/>
      <c r="I59" s="2"/>
      <c r="J59" s="2"/>
      <c r="K59" s="2"/>
      <c r="L59" s="2"/>
      <c r="M59" s="11"/>
      <c r="N59" s="11"/>
      <c r="O59" s="11"/>
      <c r="P59" s="11"/>
      <c r="Q59" s="3"/>
      <c r="R59" s="2"/>
      <c r="S59" s="2"/>
      <c r="T59" s="3"/>
      <c r="U59" s="2"/>
      <c r="V59" s="2"/>
      <c r="W59" s="3"/>
      <c r="X59" s="2"/>
      <c r="Y59" s="2"/>
      <c r="Z59" s="3"/>
      <c r="AA59" s="2"/>
      <c r="AB59" s="2"/>
    </row>
    <row r="60" spans="2:28" ht="24.75" customHeight="1">
      <c r="B60" s="11"/>
      <c r="C60" s="17"/>
      <c r="D60" s="2"/>
      <c r="E60" s="2"/>
      <c r="F60" s="2"/>
      <c r="G60" s="2"/>
      <c r="H60" s="2"/>
      <c r="I60" s="2"/>
      <c r="J60" s="2"/>
      <c r="K60" s="2"/>
      <c r="L60" s="2"/>
      <c r="M60" s="11"/>
      <c r="N60" s="11"/>
      <c r="O60" s="11"/>
      <c r="P60" s="11"/>
      <c r="Q60" s="3"/>
      <c r="R60" s="6"/>
      <c r="S60" s="3"/>
      <c r="T60" s="3"/>
      <c r="U60" s="6"/>
      <c r="V60" s="3"/>
      <c r="W60" s="3"/>
      <c r="X60" s="6"/>
      <c r="Y60" s="3"/>
      <c r="Z60" s="3"/>
      <c r="AA60" s="6"/>
      <c r="AB60" s="3"/>
    </row>
    <row r="61" spans="2:28" ht="24.75" customHeight="1">
      <c r="B61" s="11"/>
      <c r="C61" s="17"/>
      <c r="D61" s="2"/>
      <c r="E61" s="2"/>
      <c r="F61" s="2"/>
      <c r="G61" s="2"/>
      <c r="H61" s="2"/>
      <c r="I61" s="2"/>
      <c r="J61" s="2"/>
      <c r="K61" s="2"/>
      <c r="L61" s="2"/>
      <c r="M61" s="11"/>
      <c r="N61" s="3"/>
      <c r="O61" s="2"/>
      <c r="P61" s="2"/>
      <c r="Q61" s="11"/>
      <c r="R61" s="11"/>
      <c r="S61" s="11"/>
      <c r="T61" s="3"/>
      <c r="U61" s="2"/>
      <c r="V61" s="2"/>
      <c r="W61" s="3"/>
      <c r="X61" s="2"/>
      <c r="Y61" s="2"/>
      <c r="AA61" s="11"/>
      <c r="AB61" s="11"/>
    </row>
    <row r="62" spans="2:28" ht="24.75" customHeight="1">
      <c r="B62" s="11"/>
      <c r="C62" s="17"/>
      <c r="D62" s="2"/>
      <c r="E62" s="2"/>
      <c r="F62" s="2"/>
      <c r="G62" s="2"/>
      <c r="H62" s="2"/>
      <c r="I62" s="2"/>
      <c r="J62" s="2"/>
      <c r="K62" s="2"/>
      <c r="L62" s="2"/>
      <c r="M62" s="11"/>
      <c r="N62" s="3"/>
      <c r="O62" s="6"/>
      <c r="P62" s="3"/>
      <c r="Q62" s="11"/>
      <c r="R62" s="11"/>
      <c r="S62" s="11"/>
      <c r="T62" s="3"/>
      <c r="U62" s="6"/>
      <c r="V62" s="3"/>
      <c r="W62" s="3"/>
      <c r="X62" s="6"/>
      <c r="Y62" s="3"/>
      <c r="Z62" s="11"/>
      <c r="AA62" s="11"/>
      <c r="AB62" s="11"/>
    </row>
    <row r="63" spans="2:28" ht="24.75" customHeight="1">
      <c r="B63" s="11"/>
      <c r="C63" s="17"/>
      <c r="D63" s="2"/>
      <c r="E63" s="2"/>
      <c r="F63" s="2"/>
      <c r="G63" s="2"/>
      <c r="H63" s="2"/>
      <c r="I63" s="2"/>
      <c r="J63" s="2"/>
      <c r="K63" s="2"/>
      <c r="L63" s="2"/>
      <c r="M63" s="11"/>
      <c r="N63" s="3"/>
      <c r="O63" s="2"/>
      <c r="P63" s="2"/>
      <c r="Q63" s="3"/>
      <c r="R63" s="2"/>
      <c r="S63" s="2"/>
      <c r="T63" s="11"/>
      <c r="U63" s="11"/>
      <c r="V63" s="11"/>
      <c r="W63" s="3"/>
      <c r="X63" s="2"/>
      <c r="Y63" s="2"/>
      <c r="Z63" s="3"/>
      <c r="AA63" s="2"/>
      <c r="AB63" s="2"/>
    </row>
    <row r="64" spans="2:28" ht="24.75" customHeight="1">
      <c r="B64" s="11"/>
      <c r="C64" s="17"/>
      <c r="D64" s="2"/>
      <c r="E64" s="2"/>
      <c r="F64" s="2"/>
      <c r="G64" s="2"/>
      <c r="H64" s="2"/>
      <c r="I64" s="2"/>
      <c r="J64" s="2"/>
      <c r="K64" s="2"/>
      <c r="L64" s="2"/>
      <c r="M64" s="11"/>
      <c r="N64" s="3"/>
      <c r="O64" s="6"/>
      <c r="P64" s="3"/>
      <c r="Q64" s="3"/>
      <c r="R64" s="6"/>
      <c r="S64" s="3"/>
      <c r="T64" s="11"/>
      <c r="U64" s="11"/>
      <c r="V64" s="11"/>
      <c r="W64" s="3"/>
      <c r="X64" s="6"/>
      <c r="Y64" s="3"/>
      <c r="Z64" s="3"/>
      <c r="AA64" s="6"/>
      <c r="AB64" s="3"/>
    </row>
    <row r="65" spans="2:28" ht="24.75" customHeight="1">
      <c r="B65" s="282"/>
      <c r="C65" s="283"/>
      <c r="D65" s="281"/>
      <c r="E65" s="281"/>
      <c r="F65" s="281"/>
      <c r="G65" s="281"/>
      <c r="H65" s="281"/>
      <c r="I65" s="281"/>
      <c r="J65" s="2"/>
      <c r="K65" s="2"/>
      <c r="L65" s="281"/>
      <c r="M65" s="11"/>
      <c r="N65" s="280"/>
      <c r="O65" s="281"/>
      <c r="P65" s="281"/>
      <c r="Q65" s="280"/>
      <c r="R65" s="281"/>
      <c r="S65" s="281"/>
      <c r="T65" s="280"/>
      <c r="U65" s="281"/>
      <c r="V65" s="281"/>
      <c r="W65" s="282"/>
      <c r="X65" s="282"/>
      <c r="Y65" s="282"/>
      <c r="Z65" s="280"/>
      <c r="AA65" s="281"/>
      <c r="AB65" s="281"/>
    </row>
    <row r="66" spans="2:28" ht="24.75" customHeight="1">
      <c r="B66" s="282"/>
      <c r="C66" s="283"/>
      <c r="D66" s="281"/>
      <c r="E66" s="281"/>
      <c r="F66" s="281"/>
      <c r="G66" s="281"/>
      <c r="H66" s="281"/>
      <c r="I66" s="281"/>
      <c r="J66" s="2"/>
      <c r="K66" s="2"/>
      <c r="L66" s="281"/>
      <c r="M66" s="11"/>
      <c r="N66" s="3"/>
      <c r="O66" s="6"/>
      <c r="P66" s="3"/>
      <c r="Q66" s="3"/>
      <c r="R66" s="6"/>
      <c r="S66" s="3"/>
      <c r="T66" s="3"/>
      <c r="U66" s="6"/>
      <c r="V66" s="3"/>
      <c r="W66" s="282"/>
      <c r="X66" s="282"/>
      <c r="Y66" s="282"/>
      <c r="Z66" s="3"/>
      <c r="AA66" s="6"/>
      <c r="AB66" s="3"/>
    </row>
    <row r="67" spans="2:28" ht="24.75" customHeight="1">
      <c r="B67" s="282"/>
      <c r="C67" s="283"/>
      <c r="D67" s="281"/>
      <c r="E67" s="281"/>
      <c r="F67" s="281"/>
      <c r="G67" s="281"/>
      <c r="H67" s="281"/>
      <c r="I67" s="281"/>
      <c r="J67" s="2"/>
      <c r="K67" s="2"/>
      <c r="L67" s="281"/>
      <c r="M67" s="11"/>
      <c r="N67" s="280"/>
      <c r="O67" s="281"/>
      <c r="P67" s="281"/>
      <c r="Q67" s="280"/>
      <c r="R67" s="281"/>
      <c r="S67" s="281"/>
      <c r="T67" s="280"/>
      <c r="U67" s="281"/>
      <c r="V67" s="281"/>
      <c r="W67" s="280"/>
      <c r="X67" s="281"/>
      <c r="Y67" s="281"/>
      <c r="Z67" s="280"/>
      <c r="AA67" s="281"/>
      <c r="AB67" s="281"/>
    </row>
    <row r="68" spans="2:28" ht="24.75" customHeight="1">
      <c r="B68" s="282"/>
      <c r="C68" s="283"/>
      <c r="D68" s="281"/>
      <c r="E68" s="281"/>
      <c r="F68" s="281"/>
      <c r="G68" s="281"/>
      <c r="H68" s="281"/>
      <c r="I68" s="281"/>
      <c r="J68" s="2"/>
      <c r="K68" s="2"/>
      <c r="L68" s="281"/>
      <c r="M68" s="11"/>
      <c r="N68" s="3"/>
      <c r="O68" s="6"/>
      <c r="P68" s="3"/>
      <c r="Q68" s="3"/>
      <c r="R68" s="6"/>
      <c r="S68" s="3"/>
      <c r="T68" s="3"/>
      <c r="U68" s="6"/>
      <c r="V68" s="3"/>
      <c r="W68" s="3"/>
      <c r="X68" s="6"/>
      <c r="Y68" s="3"/>
      <c r="Z68" s="3"/>
      <c r="AA68" s="6"/>
      <c r="AB68" s="3"/>
    </row>
    <row r="69" spans="2:28" ht="24.75" customHeight="1"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AA69" s="11"/>
      <c r="AB69" s="11"/>
    </row>
    <row r="70" spans="26:28" ht="13.5" customHeight="1">
      <c r="Z70" s="11"/>
      <c r="AA70" s="11"/>
      <c r="AB70" s="11"/>
    </row>
    <row r="71" spans="26:27" ht="13.5" customHeight="1">
      <c r="Z71" s="11"/>
      <c r="AA71" s="11"/>
    </row>
    <row r="72" spans="26:28" ht="13.5" customHeight="1">
      <c r="Z72" s="11"/>
      <c r="AA72" s="11"/>
      <c r="AB72" s="11"/>
    </row>
    <row r="73" spans="26:28" ht="13.5" customHeight="1">
      <c r="Z73" s="11"/>
      <c r="AA73" s="11"/>
      <c r="AB73" s="11"/>
    </row>
    <row r="74" spans="26:28" ht="13.5" customHeight="1">
      <c r="Z74" s="11"/>
      <c r="AA74" s="11"/>
      <c r="AB74" s="11"/>
    </row>
    <row r="75" spans="26:28" ht="13.5" customHeight="1">
      <c r="Z75" s="11"/>
      <c r="AA75" s="11"/>
      <c r="AB75" s="11"/>
    </row>
    <row r="76" spans="26:28" ht="13.5" customHeight="1">
      <c r="Z76" s="11"/>
      <c r="AA76" s="11"/>
      <c r="AB76" s="11"/>
    </row>
    <row r="77" spans="26:28" ht="13.5" customHeight="1">
      <c r="Z77" s="11"/>
      <c r="AA77" s="11"/>
      <c r="AB77" s="11"/>
    </row>
    <row r="78" spans="26:28" ht="13.5" customHeight="1">
      <c r="Z78" s="11"/>
      <c r="AA78" s="11"/>
      <c r="AB78" s="11"/>
    </row>
    <row r="79" spans="26:28" ht="13.5" customHeight="1">
      <c r="Z79" s="11"/>
      <c r="AA79" s="11"/>
      <c r="AB79" s="11"/>
    </row>
    <row r="80" spans="26:28" ht="13.5" customHeight="1">
      <c r="Z80" s="11"/>
      <c r="AA80" s="11"/>
      <c r="AB80" s="11"/>
    </row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  <row r="1001" ht="13.5" customHeight="1"/>
    <row r="1002" ht="13.5" customHeight="1"/>
    <row r="1003" ht="13.5" customHeight="1"/>
    <row r="1004" ht="13.5" customHeight="1"/>
    <row r="1005" ht="13.5" customHeight="1"/>
    <row r="1006" ht="13.5" customHeight="1"/>
    <row r="1007" ht="13.5" customHeight="1"/>
    <row r="1008" ht="13.5" customHeight="1"/>
    <row r="1009" ht="13.5" customHeight="1"/>
    <row r="1010" ht="13.5" customHeight="1"/>
    <row r="1011" ht="13.5" customHeight="1"/>
    <row r="1012" ht="13.5" customHeight="1"/>
    <row r="1013" ht="13.5" customHeight="1"/>
    <row r="1014" ht="13.5" customHeight="1"/>
    <row r="1015" ht="13.5" customHeight="1"/>
    <row r="1016" ht="13.5" customHeight="1"/>
    <row r="1017" ht="13.5" customHeight="1"/>
    <row r="1018" ht="13.5" customHeight="1"/>
    <row r="1019" ht="13.5" customHeight="1"/>
    <row r="1020" ht="13.5" customHeight="1"/>
    <row r="1021" ht="13.5" customHeight="1"/>
    <row r="1022" ht="13.5" customHeight="1"/>
    <row r="1023" ht="13.5" customHeight="1"/>
    <row r="1024" ht="13.5" customHeight="1"/>
    <row r="1025" ht="13.5" customHeight="1"/>
    <row r="1026" ht="13.5" customHeight="1"/>
    <row r="1027" ht="13.5" customHeight="1"/>
    <row r="1028" ht="13.5" customHeight="1"/>
    <row r="1029" ht="13.5" customHeight="1"/>
    <row r="1030" ht="13.5" customHeight="1"/>
    <row r="1031" ht="13.5" customHeight="1"/>
    <row r="1032" ht="13.5" customHeight="1"/>
    <row r="1033" ht="13.5" customHeight="1"/>
    <row r="1034" ht="13.5" customHeight="1"/>
    <row r="1035" ht="13.5" customHeight="1"/>
    <row r="1036" ht="13.5" customHeight="1"/>
    <row r="1037" ht="13.5" customHeight="1"/>
    <row r="1038" ht="13.5" customHeight="1"/>
    <row r="1039" ht="13.5" customHeight="1"/>
    <row r="1040" ht="13.5" customHeight="1"/>
    <row r="1041" ht="13.5" customHeight="1"/>
    <row r="1042" ht="13.5" customHeight="1"/>
    <row r="1043" ht="13.5" customHeight="1"/>
    <row r="1044" ht="13.5" customHeight="1"/>
    <row r="1045" ht="13.5" customHeight="1"/>
    <row r="1046" ht="13.5" customHeight="1"/>
    <row r="1047" ht="13.5" customHeight="1"/>
    <row r="1048" ht="13.5" customHeight="1"/>
    <row r="1049" ht="13.5" customHeight="1"/>
    <row r="1050" ht="13.5" customHeight="1"/>
    <row r="1051" ht="13.5" customHeight="1"/>
    <row r="1052" ht="13.5" customHeight="1"/>
    <row r="1053" ht="13.5" customHeight="1"/>
    <row r="1054" ht="13.5" customHeight="1"/>
    <row r="1055" ht="13.5" customHeight="1"/>
    <row r="1056" ht="13.5" customHeight="1"/>
    <row r="1057" ht="13.5" customHeight="1"/>
    <row r="1058" ht="13.5" customHeight="1"/>
    <row r="1059" ht="13.5" customHeight="1"/>
    <row r="1060" ht="13.5" customHeight="1"/>
    <row r="1061" ht="13.5" customHeight="1"/>
    <row r="1062" ht="13.5" customHeight="1"/>
    <row r="1063" ht="13.5" customHeight="1"/>
    <row r="1064" ht="13.5" customHeight="1"/>
    <row r="1065" ht="13.5" customHeight="1"/>
    <row r="1066" ht="13.5" customHeight="1"/>
    <row r="1067" ht="13.5" customHeight="1"/>
    <row r="1068" ht="13.5" customHeight="1"/>
    <row r="1069" ht="13.5" customHeight="1"/>
    <row r="1070" ht="13.5" customHeight="1"/>
    <row r="1071" ht="13.5" customHeight="1"/>
    <row r="1072" ht="13.5" customHeight="1"/>
    <row r="1073" ht="13.5" customHeight="1"/>
    <row r="1074" ht="13.5" customHeight="1"/>
    <row r="1075" ht="13.5" customHeight="1"/>
    <row r="1076" ht="13.5" customHeight="1"/>
    <row r="1077" ht="13.5" customHeight="1"/>
    <row r="1078" ht="13.5" customHeight="1"/>
    <row r="1079" ht="13.5" customHeight="1"/>
    <row r="1080" ht="13.5" customHeight="1"/>
    <row r="1081" ht="13.5" customHeight="1"/>
    <row r="1082" ht="13.5" customHeight="1"/>
    <row r="1083" ht="13.5" customHeight="1"/>
    <row r="1084" ht="13.5" customHeight="1"/>
    <row r="1085" ht="13.5" customHeight="1"/>
    <row r="1086" ht="13.5" customHeight="1"/>
    <row r="1087" ht="13.5" customHeight="1"/>
    <row r="1088" ht="13.5" customHeight="1"/>
    <row r="1089" ht="13.5" customHeight="1"/>
    <row r="1090" ht="13.5" customHeight="1"/>
    <row r="1091" ht="13.5" customHeight="1"/>
    <row r="1092" ht="13.5" customHeight="1"/>
    <row r="1093" ht="13.5" customHeight="1"/>
    <row r="1094" ht="13.5" customHeight="1"/>
    <row r="1095" ht="13.5" customHeight="1"/>
    <row r="1096" ht="13.5" customHeight="1"/>
    <row r="1097" ht="13.5" customHeight="1"/>
    <row r="1098" ht="13.5" customHeight="1"/>
    <row r="1099" ht="13.5" customHeight="1"/>
    <row r="1100" ht="13.5" customHeight="1"/>
    <row r="1101" ht="13.5" customHeight="1"/>
    <row r="1102" ht="13.5" customHeight="1"/>
    <row r="1103" ht="13.5" customHeight="1"/>
    <row r="1104" ht="13.5" customHeight="1"/>
    <row r="1105" ht="13.5" customHeight="1"/>
    <row r="1106" ht="13.5" customHeight="1"/>
    <row r="1107" ht="13.5" customHeight="1"/>
    <row r="1108" ht="13.5" customHeight="1"/>
    <row r="1109" ht="13.5" customHeight="1"/>
    <row r="1110" ht="13.5" customHeight="1"/>
    <row r="1111" ht="13.5" customHeight="1"/>
    <row r="1112" ht="13.5" customHeight="1"/>
    <row r="1113" ht="13.5" customHeight="1"/>
    <row r="1114" ht="13.5" customHeight="1"/>
    <row r="1115" ht="13.5" customHeight="1"/>
    <row r="1116" ht="13.5" customHeight="1"/>
    <row r="1117" ht="13.5" customHeight="1"/>
    <row r="1118" ht="13.5" customHeight="1"/>
    <row r="1119" ht="13.5" customHeight="1"/>
    <row r="1120" ht="13.5" customHeight="1"/>
    <row r="1121" ht="13.5" customHeight="1"/>
    <row r="1122" ht="13.5" customHeight="1"/>
    <row r="1123" ht="13.5" customHeight="1"/>
    <row r="1124" ht="13.5" customHeight="1"/>
    <row r="1125" ht="13.5" customHeight="1"/>
    <row r="1126" ht="13.5" customHeight="1"/>
    <row r="1127" ht="13.5" customHeight="1"/>
    <row r="1128" ht="13.5" customHeight="1"/>
    <row r="1129" ht="13.5" customHeight="1"/>
    <row r="1130" ht="13.5" customHeight="1"/>
    <row r="1131" ht="13.5" customHeight="1"/>
    <row r="1132" ht="13.5" customHeight="1"/>
    <row r="1133" ht="13.5" customHeight="1"/>
    <row r="1134" ht="13.5" customHeight="1"/>
    <row r="1135" ht="13.5" customHeight="1"/>
    <row r="1136" ht="13.5" customHeight="1"/>
    <row r="1137" ht="13.5" customHeight="1"/>
    <row r="1138" ht="13.5" customHeight="1"/>
    <row r="1139" ht="13.5" customHeight="1"/>
    <row r="1140" ht="13.5" customHeight="1"/>
    <row r="1141" ht="13.5" customHeight="1"/>
    <row r="1142" ht="13.5" customHeight="1"/>
    <row r="1143" ht="13.5" customHeight="1"/>
    <row r="1144" ht="13.5" customHeight="1"/>
    <row r="1145" ht="13.5" customHeight="1"/>
    <row r="1146" ht="13.5" customHeight="1"/>
    <row r="1147" ht="13.5" customHeight="1"/>
    <row r="1148" ht="13.5" customHeight="1"/>
    <row r="1149" ht="13.5" customHeight="1"/>
    <row r="1150" ht="13.5" customHeight="1"/>
    <row r="1151" ht="13.5" customHeight="1"/>
    <row r="1152" ht="13.5" customHeight="1"/>
    <row r="1153" ht="13.5" customHeight="1"/>
    <row r="1154" ht="13.5" customHeight="1"/>
    <row r="1155" ht="13.5" customHeight="1"/>
    <row r="1156" ht="13.5" customHeight="1"/>
    <row r="1157" ht="13.5" customHeight="1"/>
    <row r="1158" ht="13.5" customHeight="1"/>
    <row r="1159" ht="13.5" customHeight="1"/>
    <row r="1160" ht="13.5" customHeight="1"/>
    <row r="1161" ht="13.5" customHeight="1"/>
    <row r="1162" ht="13.5" customHeight="1"/>
    <row r="1163" ht="13.5" customHeight="1"/>
    <row r="1164" ht="13.5" customHeight="1"/>
    <row r="1165" ht="13.5" customHeight="1"/>
    <row r="1166" ht="13.5" customHeight="1"/>
    <row r="1167" ht="13.5" customHeight="1"/>
    <row r="1168" ht="13.5" customHeight="1"/>
    <row r="1169" ht="13.5" customHeight="1"/>
    <row r="1170" ht="13.5" customHeight="1"/>
    <row r="1171" ht="13.5" customHeight="1"/>
    <row r="1172" ht="13.5" customHeight="1"/>
    <row r="1173" ht="13.5" customHeight="1"/>
    <row r="1174" ht="13.5" customHeight="1"/>
    <row r="1175" ht="13.5" customHeight="1"/>
    <row r="1176" ht="13.5" customHeight="1"/>
    <row r="1177" ht="13.5" customHeight="1"/>
    <row r="1178" ht="13.5" customHeight="1"/>
    <row r="1179" ht="13.5" customHeight="1"/>
    <row r="1180" ht="13.5" customHeight="1"/>
    <row r="1181" ht="13.5" customHeight="1"/>
    <row r="1182" ht="13.5" customHeight="1"/>
    <row r="1183" ht="13.5" customHeight="1"/>
    <row r="1184" ht="13.5" customHeight="1"/>
    <row r="1185" ht="13.5" customHeight="1"/>
    <row r="1186" ht="13.5" customHeight="1"/>
    <row r="1187" ht="13.5" customHeight="1"/>
    <row r="1188" ht="13.5" customHeight="1"/>
    <row r="1189" ht="13.5" customHeight="1"/>
    <row r="1190" ht="13.5" customHeight="1"/>
    <row r="1191" ht="13.5" customHeight="1"/>
    <row r="1192" ht="13.5" customHeight="1"/>
    <row r="1193" ht="13.5" customHeight="1"/>
    <row r="1194" ht="13.5" customHeight="1"/>
    <row r="1195" ht="13.5" customHeight="1"/>
    <row r="1196" ht="13.5" customHeight="1"/>
    <row r="1197" ht="13.5" customHeight="1"/>
    <row r="1198" ht="13.5" customHeight="1"/>
    <row r="1199" ht="13.5" customHeight="1"/>
    <row r="1200" ht="13.5" customHeight="1"/>
    <row r="1201" ht="13.5" customHeight="1"/>
    <row r="1202" ht="13.5" customHeight="1"/>
    <row r="1203" ht="13.5" customHeight="1"/>
    <row r="1204" ht="13.5" customHeight="1"/>
    <row r="1205" ht="13.5" customHeight="1"/>
    <row r="1206" ht="13.5" customHeight="1"/>
    <row r="1207" ht="13.5" customHeight="1"/>
    <row r="1208" ht="13.5" customHeight="1"/>
    <row r="1209" ht="13.5" customHeight="1"/>
    <row r="1210" ht="13.5" customHeight="1"/>
    <row r="1211" ht="13.5" customHeight="1"/>
    <row r="1212" ht="13.5" customHeight="1"/>
    <row r="1213" ht="13.5" customHeight="1"/>
    <row r="1214" ht="13.5" customHeight="1"/>
    <row r="1215" ht="13.5" customHeight="1"/>
    <row r="1216" ht="13.5" customHeight="1"/>
    <row r="1217" ht="13.5" customHeight="1"/>
    <row r="1218" ht="13.5" customHeight="1"/>
    <row r="1219" ht="13.5" customHeight="1"/>
    <row r="1220" ht="13.5" customHeight="1"/>
    <row r="1221" ht="13.5" customHeight="1"/>
    <row r="1222" ht="13.5" customHeight="1"/>
    <row r="1223" ht="13.5" customHeight="1"/>
    <row r="1224" ht="13.5" customHeight="1"/>
    <row r="1225" ht="13.5" customHeight="1"/>
    <row r="1226" ht="13.5" customHeight="1"/>
    <row r="1227" ht="13.5" customHeight="1"/>
    <row r="1228" ht="13.5" customHeight="1"/>
    <row r="1229" ht="13.5" customHeight="1"/>
    <row r="1230" ht="13.5" customHeight="1"/>
    <row r="1231" ht="13.5" customHeight="1"/>
    <row r="1232" ht="13.5" customHeight="1"/>
    <row r="1233" ht="13.5" customHeight="1"/>
    <row r="1234" ht="13.5" customHeight="1"/>
    <row r="1235" ht="13.5" customHeight="1"/>
    <row r="1236" ht="13.5" customHeight="1"/>
    <row r="1237" ht="13.5" customHeight="1"/>
    <row r="1238" ht="13.5" customHeight="1"/>
    <row r="1239" ht="13.5" customHeight="1"/>
    <row r="1240" ht="13.5" customHeight="1"/>
    <row r="1241" ht="13.5" customHeight="1"/>
    <row r="1242" ht="13.5" customHeight="1"/>
    <row r="1243" ht="13.5" customHeight="1"/>
    <row r="1244" ht="13.5" customHeight="1"/>
    <row r="1245" ht="13.5" customHeight="1"/>
    <row r="1246" ht="13.5" customHeight="1"/>
    <row r="1247" ht="13.5" customHeight="1"/>
    <row r="1248" ht="13.5" customHeight="1"/>
    <row r="1249" ht="13.5" customHeight="1"/>
    <row r="1250" ht="13.5" customHeight="1"/>
    <row r="1251" ht="13.5" customHeight="1"/>
    <row r="1252" ht="13.5" customHeight="1"/>
    <row r="1253" ht="13.5" customHeight="1"/>
    <row r="1254" ht="13.5" customHeight="1"/>
    <row r="1255" ht="13.5" customHeight="1"/>
    <row r="1256" ht="13.5" customHeight="1"/>
    <row r="1257" ht="13.5" customHeight="1"/>
    <row r="1258" ht="13.5" customHeight="1"/>
    <row r="1259" ht="13.5" customHeight="1"/>
    <row r="1260" ht="13.5" customHeight="1"/>
    <row r="1261" ht="13.5" customHeight="1"/>
    <row r="1262" ht="13.5" customHeight="1"/>
    <row r="1263" ht="13.5" customHeight="1"/>
    <row r="1264" ht="13.5" customHeight="1"/>
    <row r="1265" ht="13.5" customHeight="1"/>
    <row r="1266" ht="13.5" customHeight="1"/>
    <row r="1267" ht="13.5" customHeight="1"/>
    <row r="1268" ht="13.5" customHeight="1"/>
    <row r="1269" ht="13.5" customHeight="1"/>
    <row r="1270" ht="13.5" customHeight="1"/>
    <row r="1271" ht="13.5" customHeight="1"/>
    <row r="1272" ht="13.5" customHeight="1"/>
    <row r="1273" ht="13.5" customHeight="1"/>
    <row r="1274" ht="13.5" customHeight="1"/>
    <row r="1275" ht="13.5" customHeight="1"/>
    <row r="1276" ht="13.5" customHeight="1"/>
    <row r="1277" ht="13.5" customHeight="1"/>
    <row r="1278" ht="13.5" customHeight="1"/>
    <row r="1279" ht="13.5" customHeight="1"/>
    <row r="1280" ht="13.5" customHeight="1"/>
    <row r="1281" ht="13.5" customHeight="1"/>
    <row r="1282" ht="13.5" customHeight="1"/>
    <row r="1283" ht="13.5" customHeight="1"/>
    <row r="1284" ht="13.5" customHeight="1"/>
    <row r="1285" ht="13.5" customHeight="1"/>
    <row r="1286" ht="13.5" customHeight="1"/>
    <row r="1287" ht="13.5" customHeight="1"/>
    <row r="1288" ht="13.5" customHeight="1"/>
    <row r="1289" ht="13.5" customHeight="1"/>
    <row r="1290" ht="13.5" customHeight="1"/>
    <row r="1291" ht="13.5" customHeight="1"/>
    <row r="1292" ht="13.5" customHeight="1"/>
    <row r="1293" ht="13.5" customHeight="1"/>
    <row r="1294" ht="13.5" customHeight="1"/>
    <row r="1295" ht="13.5" customHeight="1"/>
    <row r="1296" ht="13.5" customHeight="1"/>
    <row r="1297" ht="13.5" customHeight="1"/>
    <row r="1298" ht="13.5" customHeight="1"/>
    <row r="1299" ht="13.5" customHeight="1"/>
    <row r="1300" ht="13.5" customHeight="1"/>
    <row r="1301" ht="13.5" customHeight="1"/>
    <row r="1302" ht="13.5" customHeight="1"/>
    <row r="1303" ht="13.5" customHeight="1"/>
    <row r="1304" ht="13.5" customHeight="1"/>
    <row r="1305" ht="13.5" customHeight="1"/>
    <row r="1306" ht="13.5" customHeight="1"/>
    <row r="1307" ht="13.5" customHeight="1"/>
    <row r="1308" ht="13.5" customHeight="1"/>
    <row r="1309" ht="13.5" customHeight="1"/>
    <row r="1310" ht="13.5" customHeight="1"/>
    <row r="1311" ht="13.5" customHeight="1"/>
    <row r="1312" ht="13.5" customHeight="1"/>
    <row r="1313" ht="13.5" customHeight="1"/>
    <row r="1314" ht="13.5" customHeight="1"/>
    <row r="1315" ht="13.5" customHeight="1"/>
    <row r="1316" ht="13.5" customHeight="1"/>
    <row r="1317" ht="13.5" customHeight="1"/>
    <row r="1318" ht="13.5" customHeight="1"/>
    <row r="1319" ht="13.5" customHeight="1"/>
    <row r="1320" ht="13.5" customHeight="1"/>
    <row r="1321" ht="13.5" customHeight="1"/>
    <row r="1322" ht="13.5" customHeight="1"/>
    <row r="1323" ht="13.5" customHeight="1"/>
    <row r="1324" ht="13.5" customHeight="1"/>
    <row r="1325" ht="13.5" customHeight="1"/>
    <row r="1326" ht="13.5" customHeight="1"/>
    <row r="1327" ht="13.5" customHeight="1"/>
    <row r="1328" ht="13.5" customHeight="1"/>
    <row r="1329" ht="13.5" customHeight="1"/>
    <row r="1330" ht="13.5" customHeight="1"/>
    <row r="1331" ht="13.5" customHeight="1"/>
    <row r="1332" ht="13.5" customHeight="1"/>
    <row r="1333" ht="13.5" customHeight="1"/>
    <row r="1334" ht="13.5" customHeight="1"/>
    <row r="1335" ht="13.5" customHeight="1"/>
    <row r="1336" ht="13.5" customHeight="1"/>
    <row r="1337" ht="13.5" customHeight="1"/>
    <row r="1338" ht="13.5" customHeight="1"/>
    <row r="1339" ht="13.5" customHeight="1"/>
    <row r="1340" ht="13.5" customHeight="1"/>
    <row r="1341" ht="13.5" customHeight="1"/>
    <row r="1342" ht="13.5" customHeight="1"/>
    <row r="1343" ht="13.5" customHeight="1"/>
    <row r="1344" ht="13.5" customHeight="1"/>
    <row r="1345" ht="13.5" customHeight="1"/>
    <row r="1346" ht="13.5" customHeight="1"/>
    <row r="1347" ht="13.5" customHeight="1"/>
    <row r="1348" ht="13.5" customHeight="1"/>
    <row r="1349" ht="13.5" customHeight="1"/>
    <row r="1350" ht="13.5" customHeight="1"/>
    <row r="1351" ht="13.5" customHeight="1"/>
    <row r="1352" ht="13.5" customHeight="1"/>
    <row r="1353" ht="13.5" customHeight="1"/>
    <row r="1354" ht="13.5" customHeight="1"/>
    <row r="1355" ht="13.5" customHeight="1"/>
    <row r="1356" ht="13.5" customHeight="1"/>
    <row r="1357" ht="13.5" customHeight="1"/>
    <row r="1358" ht="13.5" customHeight="1"/>
    <row r="1359" ht="13.5" customHeight="1"/>
    <row r="1360" ht="13.5" customHeight="1"/>
    <row r="1361" ht="13.5" customHeight="1"/>
    <row r="1362" ht="13.5" customHeight="1"/>
    <row r="1363" ht="13.5" customHeight="1"/>
    <row r="1364" ht="13.5" customHeight="1"/>
    <row r="1365" ht="13.5" customHeight="1"/>
    <row r="1366" ht="13.5" customHeight="1"/>
    <row r="1367" ht="13.5" customHeight="1"/>
    <row r="1368" ht="13.5" customHeight="1"/>
    <row r="1369" ht="13.5" customHeight="1"/>
    <row r="1370" ht="13.5" customHeight="1"/>
    <row r="1371" ht="13.5" customHeight="1"/>
    <row r="1372" ht="13.5" customHeight="1"/>
    <row r="1373" ht="13.5" customHeight="1"/>
    <row r="1374" ht="13.5" customHeight="1"/>
    <row r="1375" ht="13.5" customHeight="1"/>
    <row r="1376" ht="13.5" customHeight="1"/>
    <row r="1377" ht="13.5" customHeight="1"/>
    <row r="1378" ht="13.5" customHeight="1"/>
    <row r="1379" ht="13.5" customHeight="1"/>
    <row r="1380" ht="13.5" customHeight="1"/>
    <row r="1381" ht="13.5" customHeight="1"/>
    <row r="1382" ht="13.5" customHeight="1"/>
    <row r="1383" ht="13.5" customHeight="1"/>
    <row r="1384" ht="13.5" customHeight="1"/>
    <row r="1385" ht="13.5" customHeight="1"/>
    <row r="1386" ht="13.5" customHeight="1"/>
    <row r="1387" ht="13.5" customHeight="1"/>
    <row r="1388" ht="13.5" customHeight="1"/>
    <row r="1389" ht="13.5" customHeight="1"/>
    <row r="1390" ht="13.5" customHeight="1"/>
    <row r="1391" ht="13.5" customHeight="1"/>
    <row r="1392" ht="13.5" customHeight="1"/>
    <row r="1393" ht="13.5" customHeight="1"/>
    <row r="1394" ht="13.5" customHeight="1"/>
    <row r="1395" ht="13.5" customHeight="1"/>
    <row r="1396" ht="13.5" customHeight="1"/>
    <row r="1397" ht="13.5" customHeight="1"/>
    <row r="1398" ht="13.5" customHeight="1"/>
    <row r="1399" ht="13.5" customHeight="1"/>
    <row r="1400" ht="13.5" customHeight="1"/>
    <row r="1401" ht="13.5" customHeight="1"/>
    <row r="1402" ht="13.5" customHeight="1"/>
    <row r="1403" ht="13.5" customHeight="1"/>
    <row r="1404" ht="13.5" customHeight="1"/>
    <row r="1405" ht="13.5" customHeight="1"/>
    <row r="1406" ht="13.5" customHeight="1"/>
    <row r="1407" ht="13.5" customHeight="1"/>
    <row r="1408" ht="13.5" customHeight="1"/>
    <row r="1409" ht="13.5" customHeight="1"/>
    <row r="1410" ht="13.5" customHeight="1"/>
    <row r="1411" ht="13.5" customHeight="1"/>
    <row r="1412" ht="13.5" customHeight="1"/>
    <row r="1413" ht="13.5" customHeight="1"/>
    <row r="1414" ht="13.5" customHeight="1"/>
    <row r="1415" ht="13.5" customHeight="1"/>
    <row r="1416" ht="13.5" customHeight="1"/>
  </sheetData>
  <sheetProtection/>
  <mergeCells count="204">
    <mergeCell ref="Z16:AB16"/>
    <mergeCell ref="W18:Y18"/>
    <mergeCell ref="N16:P16"/>
    <mergeCell ref="Q16:S16"/>
    <mergeCell ref="T16:V16"/>
    <mergeCell ref="I30:I31"/>
    <mergeCell ref="L28:L29"/>
    <mergeCell ref="G24:G25"/>
    <mergeCell ref="Z30:AB30"/>
    <mergeCell ref="W32:Y32"/>
    <mergeCell ref="T30:V30"/>
    <mergeCell ref="Q30:S30"/>
    <mergeCell ref="N30:P30"/>
    <mergeCell ref="F16:F17"/>
    <mergeCell ref="D16:D17"/>
    <mergeCell ref="C30:C31"/>
    <mergeCell ref="D30:D31"/>
    <mergeCell ref="B6:M6"/>
    <mergeCell ref="B45:B46"/>
    <mergeCell ref="E30:E31"/>
    <mergeCell ref="D26:D27"/>
    <mergeCell ref="E26:E27"/>
    <mergeCell ref="L26:L27"/>
    <mergeCell ref="J9:K9"/>
    <mergeCell ref="H12:H13"/>
    <mergeCell ref="D9:H9"/>
    <mergeCell ref="F12:F13"/>
    <mergeCell ref="I12:I13"/>
    <mergeCell ref="I10:I11"/>
    <mergeCell ref="F10:F11"/>
    <mergeCell ref="G10:G11"/>
    <mergeCell ref="H10:H11"/>
    <mergeCell ref="G12:G13"/>
    <mergeCell ref="L24:L25"/>
    <mergeCell ref="N24:P25"/>
    <mergeCell ref="T18:V18"/>
    <mergeCell ref="T24:V24"/>
    <mergeCell ref="B10:B11"/>
    <mergeCell ref="J23:K23"/>
    <mergeCell ref="I16:I17"/>
    <mergeCell ref="H16:H17"/>
    <mergeCell ref="B12:B13"/>
    <mergeCell ref="B16:B17"/>
    <mergeCell ref="B2:J2"/>
    <mergeCell ref="B24:B25"/>
    <mergeCell ref="N9:P9"/>
    <mergeCell ref="Q9:S9"/>
    <mergeCell ref="T9:V9"/>
    <mergeCell ref="N10:P11"/>
    <mergeCell ref="Q10:S10"/>
    <mergeCell ref="T10:V10"/>
    <mergeCell ref="N12:P12"/>
    <mergeCell ref="T23:V23"/>
    <mergeCell ref="L10:L11"/>
    <mergeCell ref="L12:L13"/>
    <mergeCell ref="Q12:S13"/>
    <mergeCell ref="T12:V12"/>
    <mergeCell ref="N23:P23"/>
    <mergeCell ref="Q23:S23"/>
    <mergeCell ref="C10:C11"/>
    <mergeCell ref="E10:E11"/>
    <mergeCell ref="C12:C13"/>
    <mergeCell ref="E12:E13"/>
    <mergeCell ref="D10:D11"/>
    <mergeCell ref="D12:D13"/>
    <mergeCell ref="G16:G17"/>
    <mergeCell ref="C16:C17"/>
    <mergeCell ref="E16:E17"/>
    <mergeCell ref="C24:C25"/>
    <mergeCell ref="D23:H23"/>
    <mergeCell ref="D24:D25"/>
    <mergeCell ref="C18:C19"/>
    <mergeCell ref="D18:D19"/>
    <mergeCell ref="E18:E19"/>
    <mergeCell ref="F18:F19"/>
    <mergeCell ref="L30:L31"/>
    <mergeCell ref="G26:G27"/>
    <mergeCell ref="Q47:S47"/>
    <mergeCell ref="T47:V47"/>
    <mergeCell ref="W47:Y47"/>
    <mergeCell ref="C45:AB45"/>
    <mergeCell ref="Z47:AB47"/>
    <mergeCell ref="N47:P47"/>
    <mergeCell ref="H26:H27"/>
    <mergeCell ref="C26:C27"/>
    <mergeCell ref="F24:F25"/>
    <mergeCell ref="G30:G31"/>
    <mergeCell ref="H24:H25"/>
    <mergeCell ref="B32:B33"/>
    <mergeCell ref="C32:C33"/>
    <mergeCell ref="D32:D33"/>
    <mergeCell ref="B26:B27"/>
    <mergeCell ref="B30:B31"/>
    <mergeCell ref="F26:F27"/>
    <mergeCell ref="H30:H31"/>
    <mergeCell ref="I65:I66"/>
    <mergeCell ref="L65:L66"/>
    <mergeCell ref="H32:H33"/>
    <mergeCell ref="I32:I33"/>
    <mergeCell ref="G32:G33"/>
    <mergeCell ref="B38:M38"/>
    <mergeCell ref="D65:D66"/>
    <mergeCell ref="F65:F66"/>
    <mergeCell ref="N65:P65"/>
    <mergeCell ref="L67:L68"/>
    <mergeCell ref="N67:P67"/>
    <mergeCell ref="I67:I68"/>
    <mergeCell ref="G65:G66"/>
    <mergeCell ref="H65:H66"/>
    <mergeCell ref="G67:G68"/>
    <mergeCell ref="H67:H68"/>
    <mergeCell ref="W65:Y66"/>
    <mergeCell ref="T65:V65"/>
    <mergeCell ref="B67:B68"/>
    <mergeCell ref="C67:C68"/>
    <mergeCell ref="D67:D68"/>
    <mergeCell ref="E67:E68"/>
    <mergeCell ref="F67:F68"/>
    <mergeCell ref="E65:E66"/>
    <mergeCell ref="B65:B66"/>
    <mergeCell ref="C65:C66"/>
    <mergeCell ref="I24:I25"/>
    <mergeCell ref="H28:H29"/>
    <mergeCell ref="I28:I29"/>
    <mergeCell ref="I26:I27"/>
    <mergeCell ref="Z67:AB67"/>
    <mergeCell ref="Z65:AB65"/>
    <mergeCell ref="Q67:S67"/>
    <mergeCell ref="T67:V67"/>
    <mergeCell ref="W67:Y67"/>
    <mergeCell ref="Q65:S65"/>
    <mergeCell ref="E32:E33"/>
    <mergeCell ref="F32:F33"/>
    <mergeCell ref="B18:B19"/>
    <mergeCell ref="E24:E25"/>
    <mergeCell ref="F30:F31"/>
    <mergeCell ref="L32:L33"/>
    <mergeCell ref="G28:G29"/>
    <mergeCell ref="G18:G19"/>
    <mergeCell ref="H18:H19"/>
    <mergeCell ref="I18:I19"/>
    <mergeCell ref="L16:L17"/>
    <mergeCell ref="Q18:S18"/>
    <mergeCell ref="W12:Y12"/>
    <mergeCell ref="W23:Y23"/>
    <mergeCell ref="L18:L19"/>
    <mergeCell ref="N18:P18"/>
    <mergeCell ref="L14:L15"/>
    <mergeCell ref="T32:V32"/>
    <mergeCell ref="T26:V26"/>
    <mergeCell ref="W16:Y17"/>
    <mergeCell ref="W30:Y31"/>
    <mergeCell ref="W24:Y24"/>
    <mergeCell ref="N32:P32"/>
    <mergeCell ref="Q32:S32"/>
    <mergeCell ref="N26:P26"/>
    <mergeCell ref="Q26:S27"/>
    <mergeCell ref="Q24:S24"/>
    <mergeCell ref="Z9:AB9"/>
    <mergeCell ref="Z10:AB10"/>
    <mergeCell ref="Z12:AB12"/>
    <mergeCell ref="N14:P14"/>
    <mergeCell ref="Q14:S14"/>
    <mergeCell ref="T14:V15"/>
    <mergeCell ref="W14:Y14"/>
    <mergeCell ref="Z14:AB14"/>
    <mergeCell ref="W9:Y9"/>
    <mergeCell ref="W10:Y10"/>
    <mergeCell ref="Z23:AB23"/>
    <mergeCell ref="Z24:AB24"/>
    <mergeCell ref="Z26:AB26"/>
    <mergeCell ref="N28:P28"/>
    <mergeCell ref="Q28:S28"/>
    <mergeCell ref="T28:V29"/>
    <mergeCell ref="W28:Y28"/>
    <mergeCell ref="Z28:AB28"/>
    <mergeCell ref="W26:Y26"/>
    <mergeCell ref="Z32:AB33"/>
    <mergeCell ref="B14:B15"/>
    <mergeCell ref="C14:C15"/>
    <mergeCell ref="D14:D15"/>
    <mergeCell ref="E14:E15"/>
    <mergeCell ref="F14:F15"/>
    <mergeCell ref="G14:G15"/>
    <mergeCell ref="H14:H15"/>
    <mergeCell ref="I14:I15"/>
    <mergeCell ref="Z18:AB19"/>
    <mergeCell ref="E55:L55"/>
    <mergeCell ref="E54:L54"/>
    <mergeCell ref="E46:L46"/>
    <mergeCell ref="E47:L47"/>
    <mergeCell ref="E51:L51"/>
    <mergeCell ref="B28:B29"/>
    <mergeCell ref="C28:C29"/>
    <mergeCell ref="D28:D29"/>
    <mergeCell ref="E28:E29"/>
    <mergeCell ref="F28:F29"/>
    <mergeCell ref="E52:L52"/>
    <mergeCell ref="E53:L53"/>
    <mergeCell ref="C40:AB40"/>
    <mergeCell ref="C41:AB41"/>
    <mergeCell ref="C42:AB42"/>
    <mergeCell ref="C43:AB43"/>
    <mergeCell ref="C44:AC44"/>
  </mergeCells>
  <printOptions/>
  <pageMargins left="0.984251968503937" right="0.31496062992125984" top="0.2755905511811024" bottom="0" header="0" footer="0"/>
  <pageSetup fitToHeight="1" fitToWidth="1" horizontalDpi="300" verticalDpi="300" orientation="portrait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X65"/>
  <sheetViews>
    <sheetView showGridLines="0" zoomScale="70" zoomScaleNormal="70" zoomScaleSheetLayoutView="80" zoomScalePageLayoutView="0" workbookViewId="0" topLeftCell="A1">
      <selection activeCell="A1" sqref="A1"/>
    </sheetView>
  </sheetViews>
  <sheetFormatPr defaultColWidth="9.00390625" defaultRowHeight="21" customHeight="1"/>
  <cols>
    <col min="1" max="1" width="9.00390625" style="32" customWidth="1"/>
    <col min="2" max="2" width="7.75390625" style="42" customWidth="1"/>
    <col min="3" max="3" width="6.25390625" style="32" customWidth="1"/>
    <col min="4" max="4" width="10.625" style="32" customWidth="1"/>
    <col min="5" max="5" width="6.50390625" style="32" customWidth="1"/>
    <col min="6" max="6" width="46.75390625" style="32" customWidth="1"/>
    <col min="7" max="7" width="7.50390625" style="32" customWidth="1"/>
    <col min="8" max="8" width="4.00390625" style="34" customWidth="1"/>
    <col min="9" max="9" width="7.50390625" style="32" customWidth="1"/>
    <col min="10" max="10" width="6.375" style="32" customWidth="1"/>
    <col min="11" max="11" width="46.75390625" style="32" customWidth="1"/>
    <col min="12" max="12" width="8.50390625" style="32" customWidth="1"/>
    <col min="13" max="14" width="6.25390625" style="32" customWidth="1"/>
    <col min="15" max="15" width="10.625" style="32" customWidth="1"/>
    <col min="16" max="16" width="6.50390625" style="32" customWidth="1"/>
    <col min="17" max="17" width="46.75390625" style="32" customWidth="1"/>
    <col min="18" max="18" width="7.50390625" style="32" customWidth="1"/>
    <col min="19" max="19" width="4.00390625" style="32" customWidth="1"/>
    <col min="20" max="20" width="7.50390625" style="32" customWidth="1"/>
    <col min="21" max="21" width="6.50390625" style="32" customWidth="1"/>
    <col min="22" max="22" width="46.75390625" style="32" customWidth="1"/>
    <col min="23" max="24" width="6.25390625" style="32" customWidth="1"/>
    <col min="25" max="16384" width="9.00390625" style="32" customWidth="1"/>
  </cols>
  <sheetData>
    <row r="1" spans="3:24" ht="20.25" customHeight="1">
      <c r="C1" s="288" t="s">
        <v>120</v>
      </c>
      <c r="D1" s="240"/>
      <c r="E1" s="240"/>
      <c r="F1" s="240"/>
      <c r="G1" s="15"/>
      <c r="H1" s="15"/>
      <c r="I1" s="15"/>
      <c r="J1" s="15"/>
      <c r="K1" s="15"/>
      <c r="L1" s="15"/>
      <c r="M1" s="15"/>
      <c r="N1" s="288" t="s">
        <v>13</v>
      </c>
      <c r="O1" s="240"/>
      <c r="P1" s="240"/>
      <c r="Q1" s="240"/>
      <c r="R1" s="15"/>
      <c r="S1" s="15"/>
      <c r="T1" s="15"/>
      <c r="U1" s="15"/>
      <c r="V1" s="15"/>
      <c r="W1" s="15"/>
      <c r="X1" s="15"/>
    </row>
    <row r="2" spans="3:24" ht="20.25" customHeight="1">
      <c r="C2" s="72"/>
      <c r="D2" s="76"/>
      <c r="E2" s="76"/>
      <c r="F2" s="76"/>
      <c r="G2" s="15"/>
      <c r="H2" s="15"/>
      <c r="I2" s="15"/>
      <c r="J2" s="15"/>
      <c r="K2" s="15"/>
      <c r="L2" s="15"/>
      <c r="M2" s="15"/>
      <c r="N2" s="72"/>
      <c r="O2" s="76"/>
      <c r="P2" s="76"/>
      <c r="Q2" s="76"/>
      <c r="R2" s="15"/>
      <c r="S2" s="15"/>
      <c r="T2" s="15"/>
      <c r="U2" s="15"/>
      <c r="V2" s="15"/>
      <c r="W2" s="15"/>
      <c r="X2" s="15"/>
    </row>
    <row r="3" spans="3:17" ht="21" customHeight="1">
      <c r="C3" s="289" t="s">
        <v>52</v>
      </c>
      <c r="D3" s="240"/>
      <c r="E3" s="240"/>
      <c r="F3" s="240"/>
      <c r="N3" s="289" t="s">
        <v>53</v>
      </c>
      <c r="O3" s="240"/>
      <c r="P3" s="240"/>
      <c r="Q3" s="240"/>
    </row>
    <row r="4" ht="6.75" customHeight="1"/>
    <row r="5" spans="4:22" ht="27" customHeight="1">
      <c r="D5" s="87">
        <v>0.2986111111111111</v>
      </c>
      <c r="E5" s="290" t="s">
        <v>69</v>
      </c>
      <c r="F5" s="291"/>
      <c r="G5" s="291"/>
      <c r="H5" s="291"/>
      <c r="I5" s="291"/>
      <c r="J5" s="291"/>
      <c r="K5" s="292"/>
      <c r="L5" s="123"/>
      <c r="O5" s="87">
        <v>0.2986111111111111</v>
      </c>
      <c r="P5" s="290" t="s">
        <v>68</v>
      </c>
      <c r="Q5" s="291"/>
      <c r="R5" s="291"/>
      <c r="S5" s="291"/>
      <c r="T5" s="291"/>
      <c r="U5" s="291"/>
      <c r="V5" s="292"/>
    </row>
    <row r="6" spans="3:22" ht="27" customHeight="1">
      <c r="C6" s="108"/>
      <c r="D6" s="87">
        <v>0.3541666666666667</v>
      </c>
      <c r="E6" s="290" t="s">
        <v>79</v>
      </c>
      <c r="F6" s="291"/>
      <c r="G6" s="291"/>
      <c r="H6" s="291"/>
      <c r="I6" s="291"/>
      <c r="J6" s="291"/>
      <c r="K6" s="292"/>
      <c r="L6" s="123"/>
      <c r="O6" s="87">
        <v>0.3541666666666667</v>
      </c>
      <c r="P6" s="290" t="s">
        <v>79</v>
      </c>
      <c r="Q6" s="291"/>
      <c r="R6" s="291"/>
      <c r="S6" s="291"/>
      <c r="T6" s="291"/>
      <c r="U6" s="291"/>
      <c r="V6" s="292"/>
    </row>
    <row r="7" spans="3:12" ht="27" customHeight="1">
      <c r="C7" s="108"/>
      <c r="D7" s="87">
        <v>0.3645833333333333</v>
      </c>
      <c r="E7" s="290" t="s">
        <v>54</v>
      </c>
      <c r="F7" s="291"/>
      <c r="G7" s="291"/>
      <c r="H7" s="291"/>
      <c r="I7" s="291"/>
      <c r="J7" s="291"/>
      <c r="K7" s="292"/>
      <c r="L7" s="123"/>
    </row>
    <row r="8" spans="3:12" ht="27" customHeight="1">
      <c r="C8" s="108"/>
      <c r="D8" s="87">
        <v>0.3680555555555556</v>
      </c>
      <c r="E8" s="290" t="s">
        <v>55</v>
      </c>
      <c r="F8" s="291"/>
      <c r="G8" s="291"/>
      <c r="H8" s="291"/>
      <c r="I8" s="291"/>
      <c r="J8" s="291"/>
      <c r="K8" s="292"/>
      <c r="L8" s="123"/>
    </row>
    <row r="9" spans="3:12" ht="6.75" customHeight="1">
      <c r="C9" s="105"/>
      <c r="D9" s="106"/>
      <c r="E9" s="107"/>
      <c r="F9" s="104"/>
      <c r="G9" s="104"/>
      <c r="H9" s="104"/>
      <c r="I9" s="104"/>
      <c r="J9" s="104"/>
      <c r="K9" s="104"/>
      <c r="L9" s="124"/>
    </row>
    <row r="10" spans="3:22" ht="27" customHeight="1">
      <c r="C10" s="18"/>
      <c r="D10" s="18"/>
      <c r="E10" s="18"/>
      <c r="F10" s="293" t="s">
        <v>28</v>
      </c>
      <c r="G10" s="293"/>
      <c r="H10" s="293"/>
      <c r="I10" s="293"/>
      <c r="J10" s="293"/>
      <c r="K10" s="293"/>
      <c r="L10" s="40"/>
      <c r="M10" s="35"/>
      <c r="N10" s="18"/>
      <c r="O10" s="18"/>
      <c r="P10" s="18"/>
      <c r="Q10" s="293" t="s">
        <v>28</v>
      </c>
      <c r="R10" s="293"/>
      <c r="S10" s="293"/>
      <c r="T10" s="293"/>
      <c r="U10" s="293"/>
      <c r="V10" s="293"/>
    </row>
    <row r="11" spans="3:22" ht="24.75" customHeight="1">
      <c r="C11" s="80" t="s">
        <v>7</v>
      </c>
      <c r="D11" s="81" t="s">
        <v>5</v>
      </c>
      <c r="E11" s="81" t="s">
        <v>24</v>
      </c>
      <c r="F11" s="82" t="s">
        <v>16</v>
      </c>
      <c r="G11" s="81"/>
      <c r="H11" s="81" t="s">
        <v>6</v>
      </c>
      <c r="I11" s="81"/>
      <c r="J11" s="81" t="s">
        <v>24</v>
      </c>
      <c r="K11" s="83" t="s">
        <v>16</v>
      </c>
      <c r="L11" s="125"/>
      <c r="M11" s="36"/>
      <c r="N11" s="80" t="s">
        <v>7</v>
      </c>
      <c r="O11" s="81" t="s">
        <v>5</v>
      </c>
      <c r="P11" s="81" t="s">
        <v>24</v>
      </c>
      <c r="Q11" s="82" t="s">
        <v>16</v>
      </c>
      <c r="R11" s="81"/>
      <c r="S11" s="81" t="s">
        <v>6</v>
      </c>
      <c r="T11" s="81"/>
      <c r="U11" s="81" t="s">
        <v>24</v>
      </c>
      <c r="V11" s="83" t="s">
        <v>16</v>
      </c>
    </row>
    <row r="12" spans="2:23" ht="24.75" customHeight="1">
      <c r="B12" s="112">
        <v>0.0062499999999999995</v>
      </c>
      <c r="C12" s="84">
        <v>1</v>
      </c>
      <c r="D12" s="86">
        <v>0.3888888888888889</v>
      </c>
      <c r="E12" s="78">
        <v>1</v>
      </c>
      <c r="F12" s="77" t="str">
        <f>'参加チーム'!D5</f>
        <v>　ドルフィンズ二葉</v>
      </c>
      <c r="G12" s="222">
        <v>11</v>
      </c>
      <c r="H12" s="79" t="s">
        <v>25</v>
      </c>
      <c r="I12" s="222">
        <v>4</v>
      </c>
      <c r="J12" s="78">
        <v>2</v>
      </c>
      <c r="K12" s="77" t="str">
        <f>'参加チーム'!D6</f>
        <v>　城西レッドウイングス</v>
      </c>
      <c r="L12" s="126"/>
      <c r="M12" s="128"/>
      <c r="N12" s="84">
        <v>1</v>
      </c>
      <c r="O12" s="86">
        <f aca="true" t="shared" si="0" ref="O12:O55">D12</f>
        <v>0.3888888888888889</v>
      </c>
      <c r="P12" s="78">
        <v>6</v>
      </c>
      <c r="Q12" s="77" t="str">
        <f>'参加チーム'!D10</f>
        <v>　ＫＥＮＯＨホワイトエンジェルス</v>
      </c>
      <c r="R12" s="222">
        <v>7</v>
      </c>
      <c r="S12" s="79" t="s">
        <v>25</v>
      </c>
      <c r="T12" s="222">
        <v>9</v>
      </c>
      <c r="U12" s="78">
        <v>7</v>
      </c>
      <c r="V12" s="77" t="str">
        <f>'参加チーム'!D11</f>
        <v>　ツーリーフ</v>
      </c>
      <c r="W12" s="64" t="s">
        <v>17</v>
      </c>
    </row>
    <row r="13" spans="2:23" ht="24.75" customHeight="1">
      <c r="B13" s="113"/>
      <c r="C13" s="84">
        <v>2</v>
      </c>
      <c r="D13" s="86">
        <f aca="true" t="shared" si="1" ref="D13:D31">D12+B$12</f>
        <v>0.3951388888888889</v>
      </c>
      <c r="E13" s="78">
        <v>11</v>
      </c>
      <c r="F13" s="77" t="str">
        <f>'参加チーム'!D15</f>
        <v>　原小ファイターズ</v>
      </c>
      <c r="G13" s="223">
        <v>11</v>
      </c>
      <c r="H13" s="79" t="s">
        <v>25</v>
      </c>
      <c r="I13" s="223">
        <v>9</v>
      </c>
      <c r="J13" s="78">
        <v>12</v>
      </c>
      <c r="K13" s="77" t="str">
        <f>'参加チーム'!D16</f>
        <v>　キッズソルジャー</v>
      </c>
      <c r="L13" s="126"/>
      <c r="M13" s="129"/>
      <c r="N13" s="84">
        <v>2</v>
      </c>
      <c r="O13" s="86">
        <f t="shared" si="0"/>
        <v>0.3951388888888889</v>
      </c>
      <c r="P13" s="78">
        <v>16</v>
      </c>
      <c r="Q13" s="77" t="str">
        <f>'参加チーム'!D20</f>
        <v>　ＶＩＯＬＥＴ　ＦＩＧＨＴＥＲＳ</v>
      </c>
      <c r="R13" s="222">
        <v>11</v>
      </c>
      <c r="S13" s="79" t="s">
        <v>25</v>
      </c>
      <c r="T13" s="222">
        <v>1</v>
      </c>
      <c r="U13" s="78">
        <v>17</v>
      </c>
      <c r="V13" s="77" t="str">
        <f>'参加チーム'!D21</f>
        <v>　新鶴ファイターズ</v>
      </c>
      <c r="W13" s="65"/>
    </row>
    <row r="14" spans="2:23" ht="24.75" customHeight="1">
      <c r="B14" s="113"/>
      <c r="C14" s="84">
        <v>3</v>
      </c>
      <c r="D14" s="86">
        <f t="shared" si="1"/>
        <v>0.40138888888888885</v>
      </c>
      <c r="E14" s="78">
        <v>3</v>
      </c>
      <c r="F14" s="77" t="str">
        <f>'参加チーム'!D7</f>
        <v>　城北ジェイソンズＤＢＴ</v>
      </c>
      <c r="G14" s="223">
        <v>9</v>
      </c>
      <c r="H14" s="79" t="s">
        <v>25</v>
      </c>
      <c r="I14" s="223">
        <v>10</v>
      </c>
      <c r="J14" s="78">
        <v>4</v>
      </c>
      <c r="K14" s="77" t="str">
        <f>'参加チーム'!D8</f>
        <v>　須賀川ブルーインパルス</v>
      </c>
      <c r="L14" s="126"/>
      <c r="M14" s="130"/>
      <c r="N14" s="84">
        <v>3</v>
      </c>
      <c r="O14" s="86">
        <f t="shared" si="0"/>
        <v>0.40138888888888885</v>
      </c>
      <c r="P14" s="78">
        <v>8</v>
      </c>
      <c r="Q14" s="77" t="str">
        <f>'参加チーム'!D12</f>
        <v>　門田パープルソウル</v>
      </c>
      <c r="R14" s="222">
        <v>8</v>
      </c>
      <c r="S14" s="79" t="s">
        <v>25</v>
      </c>
      <c r="T14" s="222">
        <v>4</v>
      </c>
      <c r="U14" s="78">
        <v>9</v>
      </c>
      <c r="V14" s="77" t="str">
        <f>'参加チーム'!D13</f>
        <v>　ヤマレンジャー</v>
      </c>
      <c r="W14" s="65"/>
    </row>
    <row r="15" spans="2:23" ht="24.75" customHeight="1">
      <c r="B15" s="113"/>
      <c r="C15" s="84">
        <v>4</v>
      </c>
      <c r="D15" s="86">
        <f t="shared" si="1"/>
        <v>0.40763888888888883</v>
      </c>
      <c r="E15" s="78">
        <v>13</v>
      </c>
      <c r="F15" s="77" t="str">
        <f>'参加チーム'!D17</f>
        <v>　鶴城ファイターズ</v>
      </c>
      <c r="G15" s="222">
        <v>0</v>
      </c>
      <c r="H15" s="79" t="s">
        <v>25</v>
      </c>
      <c r="I15" s="222">
        <v>11</v>
      </c>
      <c r="J15" s="78">
        <v>14</v>
      </c>
      <c r="K15" s="77" t="str">
        <f>'参加チーム'!D18</f>
        <v>　鳥川ライジングファルコン</v>
      </c>
      <c r="L15" s="126"/>
      <c r="M15" s="130"/>
      <c r="N15" s="84">
        <v>4</v>
      </c>
      <c r="O15" s="86">
        <f t="shared" si="0"/>
        <v>0.40763888888888883</v>
      </c>
      <c r="P15" s="78">
        <v>18</v>
      </c>
      <c r="Q15" s="77" t="str">
        <f>'参加チーム'!D22</f>
        <v>　キングフューチャーズ</v>
      </c>
      <c r="R15" s="222">
        <v>9</v>
      </c>
      <c r="S15" s="79" t="s">
        <v>25</v>
      </c>
      <c r="T15" s="222">
        <v>6</v>
      </c>
      <c r="U15" s="78">
        <v>19</v>
      </c>
      <c r="V15" s="77" t="str">
        <f>'参加チーム'!D23</f>
        <v>　緑ヶ丘ドッジボールスポーツ少年団</v>
      </c>
      <c r="W15" s="65"/>
    </row>
    <row r="16" spans="2:23" ht="24.75" customHeight="1">
      <c r="B16" s="114"/>
      <c r="C16" s="84">
        <v>5</v>
      </c>
      <c r="D16" s="86">
        <f t="shared" si="1"/>
        <v>0.4138888888888888</v>
      </c>
      <c r="E16" s="78">
        <v>5</v>
      </c>
      <c r="F16" s="77" t="str">
        <f>'参加チーム'!D9</f>
        <v>　永盛ミュートス・キッズ</v>
      </c>
      <c r="G16" s="222">
        <v>4</v>
      </c>
      <c r="H16" s="79" t="s">
        <v>25</v>
      </c>
      <c r="I16" s="222">
        <v>10</v>
      </c>
      <c r="J16" s="78">
        <v>1</v>
      </c>
      <c r="K16" s="77" t="str">
        <f>'参加チーム'!D5</f>
        <v>　ドルフィンズ二葉</v>
      </c>
      <c r="L16" s="126"/>
      <c r="M16" s="130"/>
      <c r="N16" s="84">
        <v>5</v>
      </c>
      <c r="O16" s="86">
        <f t="shared" si="0"/>
        <v>0.4138888888888888</v>
      </c>
      <c r="P16" s="78">
        <v>10</v>
      </c>
      <c r="Q16" s="77" t="str">
        <f>'参加チーム'!D14</f>
        <v>　本宮ドッジボールスポーツ少年団</v>
      </c>
      <c r="R16" s="222">
        <v>9</v>
      </c>
      <c r="S16" s="79" t="s">
        <v>25</v>
      </c>
      <c r="T16" s="222">
        <v>2</v>
      </c>
      <c r="U16" s="78">
        <v>6</v>
      </c>
      <c r="V16" s="77" t="str">
        <f>'参加チーム'!D10</f>
        <v>　ＫＥＮＯＨホワイトエンジェルス</v>
      </c>
      <c r="W16" s="65"/>
    </row>
    <row r="17" spans="2:23" ht="24.75" customHeight="1">
      <c r="B17" s="113"/>
      <c r="C17" s="84">
        <v>6</v>
      </c>
      <c r="D17" s="86">
        <f t="shared" si="1"/>
        <v>0.4201388888888888</v>
      </c>
      <c r="E17" s="78">
        <v>15</v>
      </c>
      <c r="F17" s="77" t="str">
        <f>'参加チーム'!D19</f>
        <v>　FUKUSHIMA　Be  Fly  </v>
      </c>
      <c r="G17" s="222">
        <v>7</v>
      </c>
      <c r="H17" s="79" t="s">
        <v>25</v>
      </c>
      <c r="I17" s="222">
        <v>10</v>
      </c>
      <c r="J17" s="78">
        <v>11</v>
      </c>
      <c r="K17" s="77" t="str">
        <f>'参加チーム'!D15</f>
        <v>　原小ファイターズ</v>
      </c>
      <c r="L17" s="126"/>
      <c r="M17" s="130"/>
      <c r="N17" s="84">
        <v>6</v>
      </c>
      <c r="O17" s="86">
        <f t="shared" si="0"/>
        <v>0.4201388888888888</v>
      </c>
      <c r="P17" s="78">
        <v>20</v>
      </c>
      <c r="Q17" s="77" t="str">
        <f>'参加チーム'!D24</f>
        <v>　Ａｏｉトップガン</v>
      </c>
      <c r="R17" s="222">
        <v>9</v>
      </c>
      <c r="S17" s="79" t="s">
        <v>25</v>
      </c>
      <c r="T17" s="222">
        <v>9</v>
      </c>
      <c r="U17" s="78">
        <v>16</v>
      </c>
      <c r="V17" s="77" t="str">
        <f>'参加チーム'!D20</f>
        <v>　ＶＩＯＬＥＴ　ＦＩＧＨＴＥＲＳ</v>
      </c>
      <c r="W17" s="65"/>
    </row>
    <row r="18" spans="2:22" ht="24.75" customHeight="1">
      <c r="B18" s="112" t="s">
        <v>17</v>
      </c>
      <c r="C18" s="85">
        <v>7</v>
      </c>
      <c r="D18" s="86">
        <f t="shared" si="1"/>
        <v>0.42638888888888876</v>
      </c>
      <c r="E18" s="78" t="s">
        <v>43</v>
      </c>
      <c r="F18" s="77" t="str">
        <f>'参加チーム'!D28</f>
        <v>　ドルフィンズこえだ</v>
      </c>
      <c r="G18" s="222">
        <v>5</v>
      </c>
      <c r="H18" s="79" t="s">
        <v>25</v>
      </c>
      <c r="I18" s="222">
        <v>1</v>
      </c>
      <c r="J18" s="78" t="s">
        <v>123</v>
      </c>
      <c r="K18" s="77" t="str">
        <f>'参加チーム'!D29</f>
        <v>　モンパーキッズ</v>
      </c>
      <c r="L18" s="127"/>
      <c r="M18" s="33"/>
      <c r="N18" s="85">
        <v>7</v>
      </c>
      <c r="O18" s="86">
        <f t="shared" si="0"/>
        <v>0.42638888888888876</v>
      </c>
      <c r="P18" s="78" t="s">
        <v>107</v>
      </c>
      <c r="Q18" s="77" t="str">
        <f>'参加チーム'!D33</f>
        <v>　ツーリーフＪｒ</v>
      </c>
      <c r="R18" s="222">
        <v>3</v>
      </c>
      <c r="S18" s="79" t="s">
        <v>25</v>
      </c>
      <c r="T18" s="222">
        <v>4</v>
      </c>
      <c r="U18" s="78" t="s">
        <v>108</v>
      </c>
      <c r="V18" s="84" t="str">
        <f>'参加チーム'!D34</f>
        <v>　キングフューチャーズＪｒ</v>
      </c>
    </row>
    <row r="19" spans="2:22" ht="24.75" customHeight="1">
      <c r="B19" s="112">
        <v>0.005555555555555556</v>
      </c>
      <c r="C19" s="85">
        <v>8</v>
      </c>
      <c r="D19" s="86">
        <f t="shared" si="1"/>
        <v>0.43263888888888874</v>
      </c>
      <c r="E19" s="78" t="s">
        <v>104</v>
      </c>
      <c r="F19" s="77" t="str">
        <f>'参加チーム'!D30</f>
        <v>　鳥川トレルンジャー</v>
      </c>
      <c r="G19" s="79">
        <v>5</v>
      </c>
      <c r="H19" s="79" t="s">
        <v>25</v>
      </c>
      <c r="I19" s="79">
        <v>4</v>
      </c>
      <c r="J19" s="78" t="s">
        <v>105</v>
      </c>
      <c r="K19" s="77" t="str">
        <f>'参加チーム'!D31</f>
        <v>　本宮ドッジボールスポーツ少年団Ｊｒ</v>
      </c>
      <c r="L19" s="127"/>
      <c r="M19" s="33"/>
      <c r="N19" s="85">
        <v>8</v>
      </c>
      <c r="O19" s="86">
        <f t="shared" si="0"/>
        <v>0.43263888888888874</v>
      </c>
      <c r="P19" s="78" t="s">
        <v>109</v>
      </c>
      <c r="Q19" s="77" t="str">
        <f>'参加チーム'!D35</f>
        <v>　白二ビクトリー・ジュニア</v>
      </c>
      <c r="R19" s="222">
        <v>8</v>
      </c>
      <c r="S19" s="79" t="s">
        <v>25</v>
      </c>
      <c r="T19" s="222">
        <v>0</v>
      </c>
      <c r="U19" s="78" t="s">
        <v>124</v>
      </c>
      <c r="V19" s="77" t="str">
        <f>'参加チーム'!D36</f>
        <v>　新鶴ファイターズジュニア</v>
      </c>
    </row>
    <row r="20" spans="2:22" ht="24.75" customHeight="1">
      <c r="B20" s="112"/>
      <c r="C20" s="85">
        <v>9</v>
      </c>
      <c r="D20" s="86">
        <f t="shared" si="1"/>
        <v>0.4388888888888887</v>
      </c>
      <c r="E20" s="78" t="s">
        <v>106</v>
      </c>
      <c r="F20" s="77" t="str">
        <f>'参加チーム'!D32</f>
        <v>　ブルースターキングジュニア</v>
      </c>
      <c r="G20" s="79">
        <v>3</v>
      </c>
      <c r="H20" s="79" t="s">
        <v>25</v>
      </c>
      <c r="I20" s="79">
        <v>7</v>
      </c>
      <c r="J20" s="78" t="s">
        <v>43</v>
      </c>
      <c r="K20" s="77" t="str">
        <f>'参加チーム'!D28</f>
        <v>　ドルフィンズこえだ</v>
      </c>
      <c r="L20" s="127"/>
      <c r="M20" s="33"/>
      <c r="N20" s="85">
        <v>9</v>
      </c>
      <c r="O20" s="86">
        <f t="shared" si="0"/>
        <v>0.4388888888888887</v>
      </c>
      <c r="P20" s="78" t="s">
        <v>111</v>
      </c>
      <c r="Q20" s="77" t="str">
        <f>'参加チーム'!D37</f>
        <v>　Ｌｉｏｎ　ＫＩＤＳ</v>
      </c>
      <c r="R20" s="222">
        <v>0</v>
      </c>
      <c r="S20" s="79" t="s">
        <v>25</v>
      </c>
      <c r="T20" s="222">
        <v>8</v>
      </c>
      <c r="U20" s="78" t="s">
        <v>107</v>
      </c>
      <c r="V20" s="77" t="str">
        <f>'参加チーム'!D33</f>
        <v>　ツーリーフＪｒ</v>
      </c>
    </row>
    <row r="21" spans="2:22" ht="24.75" customHeight="1">
      <c r="B21" s="112" t="s">
        <v>17</v>
      </c>
      <c r="C21" s="85">
        <v>10</v>
      </c>
      <c r="D21" s="86">
        <f t="shared" si="1"/>
        <v>0.4451388888888887</v>
      </c>
      <c r="E21" s="78">
        <v>2</v>
      </c>
      <c r="F21" s="77" t="str">
        <f>'参加チーム'!D6</f>
        <v>　城西レッドウイングス</v>
      </c>
      <c r="G21" s="222">
        <v>11</v>
      </c>
      <c r="H21" s="79" t="s">
        <v>25</v>
      </c>
      <c r="I21" s="222">
        <v>8</v>
      </c>
      <c r="J21" s="78">
        <v>3</v>
      </c>
      <c r="K21" s="77" t="str">
        <f>'参加チーム'!D7</f>
        <v>　城北ジェイソンズＤＢＴ</v>
      </c>
      <c r="L21" s="127"/>
      <c r="M21" s="33"/>
      <c r="N21" s="85">
        <v>10</v>
      </c>
      <c r="O21" s="86">
        <f t="shared" si="0"/>
        <v>0.4451388888888887</v>
      </c>
      <c r="P21" s="78">
        <v>7</v>
      </c>
      <c r="Q21" s="77" t="str">
        <f>'参加チーム'!D11</f>
        <v>　ツーリーフ</v>
      </c>
      <c r="R21" s="222">
        <v>2</v>
      </c>
      <c r="S21" s="79" t="s">
        <v>25</v>
      </c>
      <c r="T21" s="222">
        <v>9</v>
      </c>
      <c r="U21" s="78">
        <v>8</v>
      </c>
      <c r="V21" s="77" t="str">
        <f>'参加チーム'!D12</f>
        <v>　門田パープルソウル</v>
      </c>
    </row>
    <row r="22" spans="2:22" ht="24.75" customHeight="1">
      <c r="B22" s="113"/>
      <c r="C22" s="85">
        <v>11</v>
      </c>
      <c r="D22" s="86">
        <f t="shared" si="1"/>
        <v>0.4513888888888887</v>
      </c>
      <c r="E22" s="78">
        <v>12</v>
      </c>
      <c r="F22" s="77" t="str">
        <f>'参加チーム'!D16</f>
        <v>　キッズソルジャー</v>
      </c>
      <c r="G22" s="222">
        <v>12</v>
      </c>
      <c r="H22" s="79" t="s">
        <v>25</v>
      </c>
      <c r="I22" s="222">
        <v>0</v>
      </c>
      <c r="J22" s="78">
        <v>13</v>
      </c>
      <c r="K22" s="77" t="str">
        <f>'参加チーム'!D17</f>
        <v>　鶴城ファイターズ</v>
      </c>
      <c r="L22" s="127"/>
      <c r="M22" s="33"/>
      <c r="N22" s="85">
        <v>11</v>
      </c>
      <c r="O22" s="86">
        <f t="shared" si="0"/>
        <v>0.4513888888888887</v>
      </c>
      <c r="P22" s="78">
        <v>17</v>
      </c>
      <c r="Q22" s="77" t="str">
        <f>'参加チーム'!D21</f>
        <v>　新鶴ファイターズ</v>
      </c>
      <c r="R22" s="222">
        <v>4</v>
      </c>
      <c r="S22" s="79" t="s">
        <v>25</v>
      </c>
      <c r="T22" s="222">
        <v>10</v>
      </c>
      <c r="U22" s="78">
        <v>18</v>
      </c>
      <c r="V22" s="77" t="str">
        <f>'参加チーム'!D22</f>
        <v>　キングフューチャーズ</v>
      </c>
    </row>
    <row r="23" spans="2:22" ht="24.75" customHeight="1">
      <c r="B23" s="113"/>
      <c r="C23" s="85">
        <v>12</v>
      </c>
      <c r="D23" s="86">
        <f t="shared" si="1"/>
        <v>0.45763888888888865</v>
      </c>
      <c r="E23" s="78">
        <v>4</v>
      </c>
      <c r="F23" s="77" t="str">
        <f>'参加チーム'!D8</f>
        <v>　須賀川ブルーインパルス</v>
      </c>
      <c r="G23" s="222">
        <v>10</v>
      </c>
      <c r="H23" s="79" t="s">
        <v>25</v>
      </c>
      <c r="I23" s="222">
        <v>8</v>
      </c>
      <c r="J23" s="78">
        <v>5</v>
      </c>
      <c r="K23" s="77" t="str">
        <f>'参加チーム'!D9</f>
        <v>　永盛ミュートス・キッズ</v>
      </c>
      <c r="L23" s="127"/>
      <c r="M23" s="33"/>
      <c r="N23" s="85">
        <v>12</v>
      </c>
      <c r="O23" s="86">
        <f t="shared" si="0"/>
        <v>0.45763888888888865</v>
      </c>
      <c r="P23" s="78">
        <v>9</v>
      </c>
      <c r="Q23" s="77" t="str">
        <f>'参加チーム'!D13</f>
        <v>　ヤマレンジャー</v>
      </c>
      <c r="R23" s="222">
        <v>5</v>
      </c>
      <c r="S23" s="79" t="s">
        <v>25</v>
      </c>
      <c r="T23" s="222">
        <v>10</v>
      </c>
      <c r="U23" s="78">
        <v>10</v>
      </c>
      <c r="V23" s="77" t="str">
        <f>'参加チーム'!D14</f>
        <v>　本宮ドッジボールスポーツ少年団</v>
      </c>
    </row>
    <row r="24" spans="2:22" ht="24.75" customHeight="1">
      <c r="B24" s="113"/>
      <c r="C24" s="85">
        <v>13</v>
      </c>
      <c r="D24" s="86">
        <f t="shared" si="1"/>
        <v>0.46388888888888863</v>
      </c>
      <c r="E24" s="78">
        <v>14</v>
      </c>
      <c r="F24" s="77" t="str">
        <f>'参加チーム'!D18</f>
        <v>　鳥川ライジングファルコン</v>
      </c>
      <c r="G24" s="222">
        <v>7</v>
      </c>
      <c r="H24" s="79" t="s">
        <v>25</v>
      </c>
      <c r="I24" s="222">
        <v>10</v>
      </c>
      <c r="J24" s="78">
        <v>15</v>
      </c>
      <c r="K24" s="77" t="str">
        <f>'参加チーム'!D19</f>
        <v>　FUKUSHIMA　Be  Fly  </v>
      </c>
      <c r="L24" s="127"/>
      <c r="M24" s="33"/>
      <c r="N24" s="85">
        <v>13</v>
      </c>
      <c r="O24" s="86">
        <f t="shared" si="0"/>
        <v>0.46388888888888863</v>
      </c>
      <c r="P24" s="78">
        <v>19</v>
      </c>
      <c r="Q24" s="77" t="str">
        <f>'参加チーム'!D23</f>
        <v>　緑ヶ丘ドッジボールスポーツ少年団</v>
      </c>
      <c r="R24" s="222">
        <v>9</v>
      </c>
      <c r="S24" s="79" t="s">
        <v>25</v>
      </c>
      <c r="T24" s="222">
        <v>7</v>
      </c>
      <c r="U24" s="78">
        <v>20</v>
      </c>
      <c r="V24" s="77" t="str">
        <f>'参加チーム'!D24</f>
        <v>　Ａｏｉトップガン</v>
      </c>
    </row>
    <row r="25" spans="2:22" ht="24.75" customHeight="1">
      <c r="B25" s="113"/>
      <c r="C25" s="85">
        <v>14</v>
      </c>
      <c r="D25" s="86">
        <f t="shared" si="1"/>
        <v>0.4701388888888886</v>
      </c>
      <c r="E25" s="78">
        <v>1</v>
      </c>
      <c r="F25" s="77" t="str">
        <f>'参加チーム'!D5</f>
        <v>　ドルフィンズ二葉</v>
      </c>
      <c r="G25" s="222">
        <v>10</v>
      </c>
      <c r="H25" s="79" t="s">
        <v>25</v>
      </c>
      <c r="I25" s="222">
        <v>4</v>
      </c>
      <c r="J25" s="78">
        <v>3</v>
      </c>
      <c r="K25" s="77" t="str">
        <f>'参加チーム'!D7</f>
        <v>　城北ジェイソンズＤＢＴ</v>
      </c>
      <c r="L25" s="127"/>
      <c r="M25" s="33"/>
      <c r="N25" s="85">
        <v>14</v>
      </c>
      <c r="O25" s="86">
        <f t="shared" si="0"/>
        <v>0.4701388888888886</v>
      </c>
      <c r="P25" s="78">
        <v>6</v>
      </c>
      <c r="Q25" s="77" t="str">
        <f>'参加チーム'!D10</f>
        <v>　ＫＥＮＯＨホワイトエンジェルス</v>
      </c>
      <c r="R25" s="222">
        <v>10</v>
      </c>
      <c r="S25" s="79" t="s">
        <v>25</v>
      </c>
      <c r="T25" s="222">
        <v>3</v>
      </c>
      <c r="U25" s="78">
        <v>8</v>
      </c>
      <c r="V25" s="77" t="str">
        <f>'参加チーム'!D12</f>
        <v>　門田パープルソウル</v>
      </c>
    </row>
    <row r="26" spans="2:22" ht="24.75" customHeight="1">
      <c r="B26" s="113"/>
      <c r="C26" s="85">
        <v>15</v>
      </c>
      <c r="D26" s="86">
        <f t="shared" si="1"/>
        <v>0.4763888888888886</v>
      </c>
      <c r="E26" s="78">
        <v>11</v>
      </c>
      <c r="F26" s="77" t="str">
        <f>'参加チーム'!D15</f>
        <v>　原小ファイターズ</v>
      </c>
      <c r="G26" s="222">
        <v>10</v>
      </c>
      <c r="H26" s="79" t="s">
        <v>25</v>
      </c>
      <c r="I26" s="222">
        <v>3</v>
      </c>
      <c r="J26" s="78">
        <v>13</v>
      </c>
      <c r="K26" s="77" t="str">
        <f>'参加チーム'!D17</f>
        <v>　鶴城ファイターズ</v>
      </c>
      <c r="L26" s="127"/>
      <c r="M26" s="33"/>
      <c r="N26" s="85">
        <v>15</v>
      </c>
      <c r="O26" s="86">
        <f t="shared" si="0"/>
        <v>0.4763888888888886</v>
      </c>
      <c r="P26" s="78">
        <v>16</v>
      </c>
      <c r="Q26" s="77" t="str">
        <f>'参加チーム'!D20</f>
        <v>　ＶＩＯＬＥＴ　ＦＩＧＨＴＥＲＳ</v>
      </c>
      <c r="R26" s="222">
        <v>11</v>
      </c>
      <c r="S26" s="79" t="s">
        <v>25</v>
      </c>
      <c r="T26" s="222">
        <v>8</v>
      </c>
      <c r="U26" s="78">
        <v>18</v>
      </c>
      <c r="V26" s="77" t="str">
        <f>'参加チーム'!D22</f>
        <v>　キングフューチャーズ</v>
      </c>
    </row>
    <row r="27" spans="2:22" ht="24.75" customHeight="1">
      <c r="B27" s="113"/>
      <c r="C27" s="85">
        <v>16</v>
      </c>
      <c r="D27" s="86">
        <f t="shared" si="1"/>
        <v>0.48263888888888856</v>
      </c>
      <c r="E27" s="78" t="s">
        <v>123</v>
      </c>
      <c r="F27" s="77" t="str">
        <f>'参加チーム'!D29</f>
        <v>　モンパーキッズ</v>
      </c>
      <c r="G27" s="224">
        <v>1</v>
      </c>
      <c r="H27" s="79" t="s">
        <v>25</v>
      </c>
      <c r="I27" s="224">
        <v>7</v>
      </c>
      <c r="J27" s="78" t="s">
        <v>104</v>
      </c>
      <c r="K27" s="77" t="str">
        <f>'参加チーム'!D30</f>
        <v>　鳥川トレルンジャー</v>
      </c>
      <c r="L27" s="127"/>
      <c r="M27" s="33"/>
      <c r="N27" s="85">
        <v>16</v>
      </c>
      <c r="O27" s="86">
        <f t="shared" si="0"/>
        <v>0.48263888888888856</v>
      </c>
      <c r="P27" s="78" t="s">
        <v>108</v>
      </c>
      <c r="Q27" s="77" t="str">
        <f>'参加チーム'!D34</f>
        <v>　キングフューチャーズＪｒ</v>
      </c>
      <c r="R27" s="222">
        <v>5</v>
      </c>
      <c r="S27" s="79" t="s">
        <v>25</v>
      </c>
      <c r="T27" s="222">
        <v>6</v>
      </c>
      <c r="U27" s="78" t="s">
        <v>109</v>
      </c>
      <c r="V27" s="77" t="str">
        <f>'参加チーム'!D35</f>
        <v>　白二ビクトリー・ジュニア</v>
      </c>
    </row>
    <row r="28" spans="2:22" ht="24.75" customHeight="1">
      <c r="B28" s="113"/>
      <c r="C28" s="85">
        <v>17</v>
      </c>
      <c r="D28" s="86">
        <f t="shared" si="1"/>
        <v>0.48888888888888854</v>
      </c>
      <c r="E28" s="78" t="s">
        <v>105</v>
      </c>
      <c r="F28" s="77" t="str">
        <f>'参加チーム'!D31</f>
        <v>　本宮ドッジボールスポーツ少年団Ｊｒ</v>
      </c>
      <c r="G28" s="79">
        <v>4</v>
      </c>
      <c r="H28" s="79" t="s">
        <v>25</v>
      </c>
      <c r="I28" s="79">
        <v>5</v>
      </c>
      <c r="J28" s="78" t="s">
        <v>106</v>
      </c>
      <c r="K28" s="77" t="str">
        <f>'参加チーム'!D32</f>
        <v>　ブルースターキングジュニア</v>
      </c>
      <c r="L28" s="127"/>
      <c r="M28" s="33"/>
      <c r="N28" s="85">
        <v>17</v>
      </c>
      <c r="O28" s="86">
        <f t="shared" si="0"/>
        <v>0.48888888888888854</v>
      </c>
      <c r="P28" s="78" t="s">
        <v>124</v>
      </c>
      <c r="Q28" s="77" t="str">
        <f>'参加チーム'!D36</f>
        <v>　新鶴ファイターズジュニア</v>
      </c>
      <c r="R28" s="222">
        <v>4</v>
      </c>
      <c r="S28" s="79" t="s">
        <v>25</v>
      </c>
      <c r="T28" s="222">
        <v>6</v>
      </c>
      <c r="U28" s="78" t="s">
        <v>111</v>
      </c>
      <c r="V28" s="77" t="str">
        <f>'参加チーム'!D37</f>
        <v>　Ｌｉｏｎ　ＫＩＤＳ</v>
      </c>
    </row>
    <row r="29" spans="2:22" ht="24.75" customHeight="1">
      <c r="B29" s="113"/>
      <c r="C29" s="85">
        <v>18</v>
      </c>
      <c r="D29" s="86">
        <f t="shared" si="1"/>
        <v>0.4951388888888885</v>
      </c>
      <c r="E29" s="78" t="s">
        <v>43</v>
      </c>
      <c r="F29" s="77" t="str">
        <f>'参加チーム'!D28</f>
        <v>　ドルフィンズこえだ</v>
      </c>
      <c r="G29" s="79">
        <v>5</v>
      </c>
      <c r="H29" s="79" t="s">
        <v>25</v>
      </c>
      <c r="I29" s="79">
        <v>5</v>
      </c>
      <c r="J29" s="78" t="s">
        <v>104</v>
      </c>
      <c r="K29" s="77" t="str">
        <f>'参加チーム'!D30</f>
        <v>　鳥川トレルンジャー</v>
      </c>
      <c r="L29" s="127"/>
      <c r="M29" s="33"/>
      <c r="N29" s="85">
        <v>18</v>
      </c>
      <c r="O29" s="86">
        <f t="shared" si="0"/>
        <v>0.4951388888888885</v>
      </c>
      <c r="P29" s="78" t="s">
        <v>107</v>
      </c>
      <c r="Q29" s="77" t="str">
        <f>'参加チーム'!D33</f>
        <v>　ツーリーフＪｒ</v>
      </c>
      <c r="R29" s="222">
        <v>7</v>
      </c>
      <c r="S29" s="79" t="s">
        <v>25</v>
      </c>
      <c r="T29" s="222">
        <v>1</v>
      </c>
      <c r="U29" s="78" t="s">
        <v>109</v>
      </c>
      <c r="V29" s="77" t="str">
        <f>'参加チーム'!D35</f>
        <v>　白二ビクトリー・ジュニア</v>
      </c>
    </row>
    <row r="30" spans="2:22" ht="24.75" customHeight="1">
      <c r="B30" s="113"/>
      <c r="C30" s="85">
        <v>19</v>
      </c>
      <c r="D30" s="86">
        <f t="shared" si="1"/>
        <v>0.5013888888888886</v>
      </c>
      <c r="E30" s="78" t="s">
        <v>123</v>
      </c>
      <c r="F30" s="77" t="str">
        <f>'参加チーム'!D29</f>
        <v>　モンパーキッズ</v>
      </c>
      <c r="G30" s="79">
        <v>0</v>
      </c>
      <c r="H30" s="79" t="s">
        <v>25</v>
      </c>
      <c r="I30" s="79">
        <v>7</v>
      </c>
      <c r="J30" s="78" t="s">
        <v>105</v>
      </c>
      <c r="K30" s="77" t="str">
        <f>'参加チーム'!D31</f>
        <v>　本宮ドッジボールスポーツ少年団Ｊｒ</v>
      </c>
      <c r="L30" s="127"/>
      <c r="M30" s="33"/>
      <c r="N30" s="85">
        <v>19</v>
      </c>
      <c r="O30" s="86">
        <f t="shared" si="0"/>
        <v>0.5013888888888886</v>
      </c>
      <c r="P30" s="78" t="s">
        <v>108</v>
      </c>
      <c r="Q30" s="77" t="str">
        <f>'参加チーム'!D34</f>
        <v>　キングフューチャーズＪｒ</v>
      </c>
      <c r="R30" s="222">
        <v>8</v>
      </c>
      <c r="S30" s="79" t="s">
        <v>25</v>
      </c>
      <c r="T30" s="222">
        <v>0</v>
      </c>
      <c r="U30" s="78" t="s">
        <v>124</v>
      </c>
      <c r="V30" s="77" t="str">
        <f>'参加チーム'!D36</f>
        <v>　新鶴ファイターズジュニア</v>
      </c>
    </row>
    <row r="31" spans="2:22" ht="24.75" customHeight="1">
      <c r="B31" s="113"/>
      <c r="C31" s="84">
        <v>20</v>
      </c>
      <c r="D31" s="86">
        <f t="shared" si="1"/>
        <v>0.5076388888888885</v>
      </c>
      <c r="E31" s="78" t="s">
        <v>104</v>
      </c>
      <c r="F31" s="77" t="str">
        <f>'参加チーム'!D30</f>
        <v>　鳥川トレルンジャー</v>
      </c>
      <c r="G31" s="79">
        <v>5</v>
      </c>
      <c r="H31" s="79" t="s">
        <v>25</v>
      </c>
      <c r="I31" s="79">
        <v>2</v>
      </c>
      <c r="J31" s="78" t="s">
        <v>106</v>
      </c>
      <c r="K31" s="84" t="str">
        <f>'参加チーム'!D32</f>
        <v>　ブルースターキングジュニア</v>
      </c>
      <c r="L31" s="127"/>
      <c r="M31" s="33"/>
      <c r="N31" s="85">
        <v>20</v>
      </c>
      <c r="O31" s="86">
        <f t="shared" si="0"/>
        <v>0.5076388888888885</v>
      </c>
      <c r="P31" s="78" t="s">
        <v>109</v>
      </c>
      <c r="Q31" s="77" t="str">
        <f>'参加チーム'!D35</f>
        <v>　白二ビクトリー・ジュニア</v>
      </c>
      <c r="R31" s="222">
        <v>6</v>
      </c>
      <c r="S31" s="79" t="s">
        <v>25</v>
      </c>
      <c r="T31" s="222">
        <v>4</v>
      </c>
      <c r="U31" s="78" t="s">
        <v>111</v>
      </c>
      <c r="V31" s="77" t="str">
        <f>'参加チーム'!D37</f>
        <v>　Ｌｉｏｎ　ＫＩＤＳ</v>
      </c>
    </row>
    <row r="32" spans="2:22" ht="24.75" customHeight="1">
      <c r="B32" s="113"/>
      <c r="C32" s="290" t="s">
        <v>193</v>
      </c>
      <c r="D32" s="294"/>
      <c r="E32" s="294"/>
      <c r="F32" s="294"/>
      <c r="G32" s="294"/>
      <c r="H32" s="294"/>
      <c r="I32" s="294"/>
      <c r="J32" s="294"/>
      <c r="K32" s="295"/>
      <c r="L32" s="127"/>
      <c r="M32" s="33"/>
      <c r="N32" s="296" t="s">
        <v>193</v>
      </c>
      <c r="O32" s="297"/>
      <c r="P32" s="297"/>
      <c r="Q32" s="297"/>
      <c r="R32" s="297"/>
      <c r="S32" s="297"/>
      <c r="T32" s="297"/>
      <c r="U32" s="297"/>
      <c r="V32" s="298"/>
    </row>
    <row r="33" spans="2:22" ht="24.75" customHeight="1">
      <c r="B33" s="113">
        <v>9</v>
      </c>
      <c r="C33" s="84">
        <v>21</v>
      </c>
      <c r="D33" s="86">
        <v>0.5347222222222222</v>
      </c>
      <c r="E33" s="78" t="s">
        <v>43</v>
      </c>
      <c r="F33" s="77" t="str">
        <f>'参加チーム'!D28</f>
        <v>　ドルフィンズこえだ</v>
      </c>
      <c r="G33" s="79">
        <v>3</v>
      </c>
      <c r="H33" s="79" t="s">
        <v>25</v>
      </c>
      <c r="I33" s="79">
        <v>6</v>
      </c>
      <c r="J33" s="78" t="s">
        <v>105</v>
      </c>
      <c r="K33" s="84" t="str">
        <f>'参加チーム'!D31</f>
        <v>　本宮ドッジボールスポーツ少年団Ｊｒ</v>
      </c>
      <c r="L33" s="127"/>
      <c r="M33" s="33"/>
      <c r="N33" s="85">
        <v>21</v>
      </c>
      <c r="O33" s="86">
        <f t="shared" si="0"/>
        <v>0.5347222222222222</v>
      </c>
      <c r="P33" s="78" t="s">
        <v>107</v>
      </c>
      <c r="Q33" s="77" t="str">
        <f>'参加チーム'!D33</f>
        <v>　ツーリーフＪｒ</v>
      </c>
      <c r="R33" s="79">
        <v>7</v>
      </c>
      <c r="S33" s="79" t="s">
        <v>25</v>
      </c>
      <c r="T33" s="79">
        <v>1</v>
      </c>
      <c r="U33" s="78" t="s">
        <v>124</v>
      </c>
      <c r="V33" s="77" t="str">
        <f>'参加チーム'!D36</f>
        <v>　新鶴ファイターズジュニア</v>
      </c>
    </row>
    <row r="34" spans="2:22" ht="24.75" customHeight="1">
      <c r="B34" s="113">
        <v>9</v>
      </c>
      <c r="C34" s="85">
        <v>22</v>
      </c>
      <c r="D34" s="87">
        <f>D33+B12</f>
        <v>0.5409722222222222</v>
      </c>
      <c r="E34" s="78" t="s">
        <v>123</v>
      </c>
      <c r="F34" s="77" t="str">
        <f>'参加チーム'!D29</f>
        <v>　モンパーキッズ</v>
      </c>
      <c r="G34" s="79">
        <v>0</v>
      </c>
      <c r="H34" s="79" t="s">
        <v>25</v>
      </c>
      <c r="I34" s="79">
        <v>7</v>
      </c>
      <c r="J34" s="78" t="s">
        <v>106</v>
      </c>
      <c r="K34" s="84" t="str">
        <f>'参加チーム'!D32</f>
        <v>　ブルースターキングジュニア</v>
      </c>
      <c r="L34" s="127"/>
      <c r="M34" s="36"/>
      <c r="N34" s="85">
        <v>22</v>
      </c>
      <c r="O34" s="87">
        <f t="shared" si="0"/>
        <v>0.5409722222222222</v>
      </c>
      <c r="P34" s="78" t="s">
        <v>108</v>
      </c>
      <c r="Q34" s="77" t="str">
        <f>'参加チーム'!D34</f>
        <v>　キングフューチャーズＪｒ</v>
      </c>
      <c r="R34" s="79">
        <v>6</v>
      </c>
      <c r="S34" s="79" t="s">
        <v>25</v>
      </c>
      <c r="T34" s="79">
        <v>2</v>
      </c>
      <c r="U34" s="78" t="s">
        <v>111</v>
      </c>
      <c r="V34" s="84" t="str">
        <f>'参加チーム'!D37</f>
        <v>　Ｌｉｏｎ　ＫＩＤＳ</v>
      </c>
    </row>
    <row r="35" spans="2:22" ht="24.75" customHeight="1">
      <c r="B35" s="113">
        <v>9</v>
      </c>
      <c r="C35" s="85">
        <v>23</v>
      </c>
      <c r="D35" s="87">
        <f>D34+B12</f>
        <v>0.5472222222222222</v>
      </c>
      <c r="E35" s="78">
        <v>2</v>
      </c>
      <c r="F35" s="77" t="str">
        <f>'参加チーム'!D6</f>
        <v>　城西レッドウイングス</v>
      </c>
      <c r="G35" s="222">
        <v>7</v>
      </c>
      <c r="H35" s="79" t="s">
        <v>25</v>
      </c>
      <c r="I35" s="222">
        <v>11</v>
      </c>
      <c r="J35" s="78">
        <v>4</v>
      </c>
      <c r="K35" s="77" t="str">
        <f>'参加チーム'!D8</f>
        <v>　須賀川ブルーインパルス</v>
      </c>
      <c r="L35" s="127"/>
      <c r="M35" s="36"/>
      <c r="N35" s="85">
        <v>23</v>
      </c>
      <c r="O35" s="87">
        <f t="shared" si="0"/>
        <v>0.5472222222222222</v>
      </c>
      <c r="P35" s="78">
        <v>7</v>
      </c>
      <c r="Q35" s="77" t="str">
        <f>'参加チーム'!D11</f>
        <v>　ツーリーフ</v>
      </c>
      <c r="R35" s="79">
        <v>11</v>
      </c>
      <c r="S35" s="79" t="s">
        <v>25</v>
      </c>
      <c r="T35" s="79">
        <v>1</v>
      </c>
      <c r="U35" s="78">
        <v>9</v>
      </c>
      <c r="V35" s="77" t="str">
        <f>'参加チーム'!D13</f>
        <v>　ヤマレンジャー</v>
      </c>
    </row>
    <row r="36" spans="2:22" ht="24.75" customHeight="1">
      <c r="B36" s="113"/>
      <c r="C36" s="85">
        <v>24</v>
      </c>
      <c r="D36" s="87">
        <f>D35+B12</f>
        <v>0.5534722222222221</v>
      </c>
      <c r="E36" s="78">
        <v>12</v>
      </c>
      <c r="F36" s="77" t="str">
        <f>'参加チーム'!D16</f>
        <v>　キッズソルジャー</v>
      </c>
      <c r="G36" s="223">
        <v>9</v>
      </c>
      <c r="H36" s="79" t="s">
        <v>25</v>
      </c>
      <c r="I36" s="223">
        <v>5</v>
      </c>
      <c r="J36" s="78">
        <v>14</v>
      </c>
      <c r="K36" s="77" t="str">
        <f>'参加チーム'!D18</f>
        <v>　鳥川ライジングファルコン</v>
      </c>
      <c r="L36" s="127"/>
      <c r="M36" s="36"/>
      <c r="N36" s="85">
        <v>24</v>
      </c>
      <c r="O36" s="87">
        <f t="shared" si="0"/>
        <v>0.5534722222222221</v>
      </c>
      <c r="P36" s="78">
        <v>17</v>
      </c>
      <c r="Q36" s="77" t="str">
        <f>'参加チーム'!D21</f>
        <v>　新鶴ファイターズ</v>
      </c>
      <c r="R36" s="79">
        <v>6</v>
      </c>
      <c r="S36" s="79" t="s">
        <v>25</v>
      </c>
      <c r="T36" s="79">
        <v>11</v>
      </c>
      <c r="U36" s="78">
        <v>19</v>
      </c>
      <c r="V36" s="77" t="str">
        <f>'参加チーム'!D23</f>
        <v>　緑ヶ丘ドッジボールスポーツ少年団</v>
      </c>
    </row>
    <row r="37" spans="2:23" ht="24.75" customHeight="1">
      <c r="B37" s="115"/>
      <c r="C37" s="84">
        <v>25</v>
      </c>
      <c r="D37" s="87">
        <f>D36+B12</f>
        <v>0.5597222222222221</v>
      </c>
      <c r="E37" s="78">
        <v>3</v>
      </c>
      <c r="F37" s="77" t="str">
        <f>'参加チーム'!D7</f>
        <v>　城北ジェイソンズＤＢＴ</v>
      </c>
      <c r="G37" s="222">
        <v>5</v>
      </c>
      <c r="H37" s="79" t="s">
        <v>25</v>
      </c>
      <c r="I37" s="222">
        <v>10</v>
      </c>
      <c r="J37" s="78">
        <v>5</v>
      </c>
      <c r="K37" s="77" t="str">
        <f>'参加チーム'!D9</f>
        <v>　永盛ミュートス・キッズ</v>
      </c>
      <c r="L37" s="127"/>
      <c r="M37" s="33"/>
      <c r="N37" s="84">
        <v>25</v>
      </c>
      <c r="O37" s="86">
        <f t="shared" si="0"/>
        <v>0.5597222222222221</v>
      </c>
      <c r="P37" s="78">
        <v>8</v>
      </c>
      <c r="Q37" s="77" t="str">
        <f>'参加チーム'!D12</f>
        <v>　門田パープルソウル</v>
      </c>
      <c r="R37" s="79">
        <v>4</v>
      </c>
      <c r="S37" s="79" t="s">
        <v>25</v>
      </c>
      <c r="T37" s="79">
        <v>11</v>
      </c>
      <c r="U37" s="78">
        <v>10</v>
      </c>
      <c r="V37" s="77" t="str">
        <f>'参加チーム'!D14</f>
        <v>　本宮ドッジボールスポーツ少年団</v>
      </c>
      <c r="W37" s="37"/>
    </row>
    <row r="38" spans="2:23" ht="24.75" customHeight="1">
      <c r="B38" s="115"/>
      <c r="C38" s="84">
        <v>26</v>
      </c>
      <c r="D38" s="87">
        <f>D37+B12</f>
        <v>0.5659722222222221</v>
      </c>
      <c r="E38" s="78">
        <v>13</v>
      </c>
      <c r="F38" s="77" t="str">
        <f>'参加チーム'!D17</f>
        <v>　鶴城ファイターズ</v>
      </c>
      <c r="G38" s="222">
        <v>2</v>
      </c>
      <c r="H38" s="79" t="s">
        <v>25</v>
      </c>
      <c r="I38" s="222">
        <v>8</v>
      </c>
      <c r="J38" s="78">
        <v>15</v>
      </c>
      <c r="K38" s="77" t="str">
        <f>'参加チーム'!D19</f>
        <v>　FUKUSHIMA　Be  Fly  </v>
      </c>
      <c r="L38" s="127"/>
      <c r="M38" s="33" t="s">
        <v>17</v>
      </c>
      <c r="N38" s="84">
        <v>26</v>
      </c>
      <c r="O38" s="86">
        <f t="shared" si="0"/>
        <v>0.5659722222222221</v>
      </c>
      <c r="P38" s="78">
        <v>18</v>
      </c>
      <c r="Q38" s="77" t="str">
        <f>'参加チーム'!D22</f>
        <v>　キングフューチャーズ</v>
      </c>
      <c r="R38" s="79">
        <v>6</v>
      </c>
      <c r="S38" s="79" t="s">
        <v>25</v>
      </c>
      <c r="T38" s="79">
        <v>9</v>
      </c>
      <c r="U38" s="78">
        <v>20</v>
      </c>
      <c r="V38" s="77" t="str">
        <f>'参加チーム'!D24</f>
        <v>　Ａｏｉトップガン</v>
      </c>
      <c r="W38" s="33" t="s">
        <v>17</v>
      </c>
    </row>
    <row r="39" spans="2:23" ht="24.75" customHeight="1">
      <c r="B39" s="116" t="s">
        <v>13</v>
      </c>
      <c r="C39" s="84">
        <v>27</v>
      </c>
      <c r="D39" s="87">
        <f>D38+B12</f>
        <v>0.5722222222222221</v>
      </c>
      <c r="E39" s="78">
        <v>1</v>
      </c>
      <c r="F39" s="77" t="str">
        <f>'参加チーム'!D5</f>
        <v>　ドルフィンズ二葉</v>
      </c>
      <c r="G39" s="222">
        <v>8</v>
      </c>
      <c r="H39" s="79" t="s">
        <v>25</v>
      </c>
      <c r="I39" s="222">
        <v>5</v>
      </c>
      <c r="J39" s="78">
        <v>4</v>
      </c>
      <c r="K39" s="77" t="str">
        <f>'参加チーム'!D8</f>
        <v>　須賀川ブルーインパルス</v>
      </c>
      <c r="L39" s="127"/>
      <c r="M39" s="33"/>
      <c r="N39" s="84">
        <v>27</v>
      </c>
      <c r="O39" s="86">
        <f t="shared" si="0"/>
        <v>0.5722222222222221</v>
      </c>
      <c r="P39" s="78">
        <v>6</v>
      </c>
      <c r="Q39" s="77" t="str">
        <f>'参加チーム'!D10</f>
        <v>　ＫＥＮＯＨホワイトエンジェルス</v>
      </c>
      <c r="R39" s="79">
        <v>11</v>
      </c>
      <c r="S39" s="79" t="s">
        <v>25</v>
      </c>
      <c r="T39" s="79">
        <v>1</v>
      </c>
      <c r="U39" s="78">
        <v>9</v>
      </c>
      <c r="V39" s="77" t="str">
        <f>'参加チーム'!D13</f>
        <v>　ヤマレンジャー</v>
      </c>
      <c r="W39" s="33"/>
    </row>
    <row r="40" spans="2:23" s="37" customFormat="1" ht="24.75" customHeight="1">
      <c r="B40" s="117" t="s">
        <v>13</v>
      </c>
      <c r="C40" s="84">
        <v>28</v>
      </c>
      <c r="D40" s="87">
        <f>D39+B12</f>
        <v>0.578472222222222</v>
      </c>
      <c r="E40" s="78">
        <v>11</v>
      </c>
      <c r="F40" s="77" t="str">
        <f>'参加チーム'!D15</f>
        <v>　原小ファイターズ</v>
      </c>
      <c r="G40" s="222">
        <v>9</v>
      </c>
      <c r="H40" s="79" t="s">
        <v>25</v>
      </c>
      <c r="I40" s="222">
        <v>9</v>
      </c>
      <c r="J40" s="78">
        <v>14</v>
      </c>
      <c r="K40" s="77" t="str">
        <f>'参加チーム'!D18</f>
        <v>　鳥川ライジングファルコン</v>
      </c>
      <c r="L40" s="33"/>
      <c r="M40" s="33" t="s">
        <v>17</v>
      </c>
      <c r="N40" s="84">
        <v>28</v>
      </c>
      <c r="O40" s="86">
        <f t="shared" si="0"/>
        <v>0.578472222222222</v>
      </c>
      <c r="P40" s="78">
        <v>16</v>
      </c>
      <c r="Q40" s="77" t="str">
        <f>'参加チーム'!D20</f>
        <v>　ＶＩＯＬＥＴ　ＦＩＧＨＴＥＲＳ</v>
      </c>
      <c r="R40" s="79">
        <v>10</v>
      </c>
      <c r="S40" s="79" t="s">
        <v>25</v>
      </c>
      <c r="T40" s="79">
        <v>3</v>
      </c>
      <c r="U40" s="78">
        <v>19</v>
      </c>
      <c r="V40" s="77" t="str">
        <f>'参加チーム'!D23</f>
        <v>　緑ヶ丘ドッジボールスポーツ少年団</v>
      </c>
      <c r="W40" s="33" t="s">
        <v>17</v>
      </c>
    </row>
    <row r="41" spans="2:23" s="37" customFormat="1" ht="24.75" customHeight="1">
      <c r="B41" s="117" t="s">
        <v>13</v>
      </c>
      <c r="C41" s="84">
        <v>29</v>
      </c>
      <c r="D41" s="87">
        <f>D40+B12</f>
        <v>0.584722222222222</v>
      </c>
      <c r="E41" s="78">
        <v>2</v>
      </c>
      <c r="F41" s="77" t="str">
        <f>'参加チーム'!D6</f>
        <v>　城西レッドウイングス</v>
      </c>
      <c r="G41" s="222">
        <v>8</v>
      </c>
      <c r="H41" s="79" t="s">
        <v>25</v>
      </c>
      <c r="I41" s="222">
        <v>9</v>
      </c>
      <c r="J41" s="78">
        <v>5</v>
      </c>
      <c r="K41" s="77" t="str">
        <f>'参加チーム'!D9</f>
        <v>　永盛ミュートス・キッズ</v>
      </c>
      <c r="L41" s="33"/>
      <c r="M41" s="33"/>
      <c r="N41" s="84">
        <v>29</v>
      </c>
      <c r="O41" s="86">
        <f t="shared" si="0"/>
        <v>0.584722222222222</v>
      </c>
      <c r="P41" s="78">
        <v>7</v>
      </c>
      <c r="Q41" s="77" t="str">
        <f>'参加チーム'!D11</f>
        <v>　ツーリーフ</v>
      </c>
      <c r="R41" s="79">
        <v>11</v>
      </c>
      <c r="S41" s="79" t="s">
        <v>25</v>
      </c>
      <c r="T41" s="79">
        <v>3</v>
      </c>
      <c r="U41" s="78">
        <v>10</v>
      </c>
      <c r="V41" s="77" t="str">
        <f>'参加チーム'!D14</f>
        <v>　本宮ドッジボールスポーツ少年団</v>
      </c>
      <c r="W41" s="33"/>
    </row>
    <row r="42" spans="2:23" s="37" customFormat="1" ht="24.75" customHeight="1">
      <c r="B42" s="115"/>
      <c r="C42" s="84">
        <v>30</v>
      </c>
      <c r="D42" s="86">
        <f>D41+B12</f>
        <v>0.590972222222222</v>
      </c>
      <c r="E42" s="78">
        <v>12</v>
      </c>
      <c r="F42" s="77" t="str">
        <f>'参加チーム'!D16</f>
        <v>　キッズソルジャー</v>
      </c>
      <c r="G42" s="222">
        <v>8</v>
      </c>
      <c r="H42" s="79" t="s">
        <v>25</v>
      </c>
      <c r="I42" s="222">
        <v>10</v>
      </c>
      <c r="J42" s="78">
        <v>15</v>
      </c>
      <c r="K42" s="77" t="str">
        <f>'参加チーム'!D19</f>
        <v>　FUKUSHIMA　Be  Fly  </v>
      </c>
      <c r="L42" s="33"/>
      <c r="M42" s="33" t="s">
        <v>17</v>
      </c>
      <c r="N42" s="84">
        <v>30</v>
      </c>
      <c r="O42" s="86">
        <f t="shared" si="0"/>
        <v>0.590972222222222</v>
      </c>
      <c r="P42" s="78">
        <v>17</v>
      </c>
      <c r="Q42" s="77" t="str">
        <f>'参加チーム'!D21</f>
        <v>　新鶴ファイターズ</v>
      </c>
      <c r="R42" s="79">
        <v>5</v>
      </c>
      <c r="S42" s="79" t="s">
        <v>25</v>
      </c>
      <c r="T42" s="79">
        <v>10</v>
      </c>
      <c r="U42" s="78">
        <v>20</v>
      </c>
      <c r="V42" s="84" t="str">
        <f>'参加チーム'!D24</f>
        <v>　Ａｏｉトップガン</v>
      </c>
      <c r="W42" s="33" t="s">
        <v>17</v>
      </c>
    </row>
    <row r="43" spans="2:23" s="37" customFormat="1" ht="24.75" customHeight="1">
      <c r="B43" s="116">
        <v>0.003472222222222222</v>
      </c>
      <c r="C43" s="84">
        <v>31</v>
      </c>
      <c r="D43" s="86">
        <f>D42+B12</f>
        <v>0.597222222222222</v>
      </c>
      <c r="E43" s="78" t="s">
        <v>151</v>
      </c>
      <c r="F43" s="77" t="s">
        <v>115</v>
      </c>
      <c r="G43" s="79">
        <v>7</v>
      </c>
      <c r="H43" s="79" t="s">
        <v>25</v>
      </c>
      <c r="I43" s="79">
        <v>3</v>
      </c>
      <c r="J43" s="78" t="s">
        <v>152</v>
      </c>
      <c r="K43" s="77" t="s">
        <v>232</v>
      </c>
      <c r="L43" s="127"/>
      <c r="M43" s="33"/>
      <c r="N43" s="84">
        <v>31</v>
      </c>
      <c r="O43" s="86">
        <f t="shared" si="0"/>
        <v>0.597222222222222</v>
      </c>
      <c r="P43" s="78" t="s">
        <v>152</v>
      </c>
      <c r="Q43" s="77" t="s">
        <v>231</v>
      </c>
      <c r="R43" s="79">
        <v>1</v>
      </c>
      <c r="S43" s="79" t="s">
        <v>25</v>
      </c>
      <c r="T43" s="79">
        <v>2</v>
      </c>
      <c r="U43" s="78" t="s">
        <v>152</v>
      </c>
      <c r="V43" s="77" t="s">
        <v>116</v>
      </c>
      <c r="W43" s="33"/>
    </row>
    <row r="44" spans="2:23" s="37" customFormat="1" ht="24.75" customHeight="1">
      <c r="B44" s="116"/>
      <c r="C44" s="84">
        <v>32</v>
      </c>
      <c r="D44" s="86">
        <f>D43+B12</f>
        <v>0.603472222222222</v>
      </c>
      <c r="E44" s="78" t="s">
        <v>152</v>
      </c>
      <c r="F44" s="77" t="s">
        <v>67</v>
      </c>
      <c r="G44" s="79">
        <v>6</v>
      </c>
      <c r="H44" s="79" t="s">
        <v>25</v>
      </c>
      <c r="I44" s="79">
        <v>7</v>
      </c>
      <c r="J44" s="78" t="s">
        <v>152</v>
      </c>
      <c r="K44" s="77" t="s">
        <v>114</v>
      </c>
      <c r="L44" s="127"/>
      <c r="M44" s="33"/>
      <c r="N44" s="84">
        <v>32</v>
      </c>
      <c r="O44" s="86">
        <f t="shared" si="0"/>
        <v>0.603472222222222</v>
      </c>
      <c r="P44" s="78" t="s">
        <v>152</v>
      </c>
      <c r="Q44" s="77" t="s">
        <v>113</v>
      </c>
      <c r="R44" s="79">
        <v>3</v>
      </c>
      <c r="S44" s="79" t="s">
        <v>25</v>
      </c>
      <c r="T44" s="79">
        <v>5</v>
      </c>
      <c r="U44" s="78" t="s">
        <v>152</v>
      </c>
      <c r="V44" s="77" t="s">
        <v>234</v>
      </c>
      <c r="W44" s="33"/>
    </row>
    <row r="45" spans="2:23" s="37" customFormat="1" ht="24.75" customHeight="1">
      <c r="B45" s="116"/>
      <c r="C45" s="84">
        <v>33</v>
      </c>
      <c r="D45" s="86">
        <f>D44+B12</f>
        <v>0.6097222222222219</v>
      </c>
      <c r="E45" s="77"/>
      <c r="F45" s="77" t="s">
        <v>251</v>
      </c>
      <c r="G45" s="79">
        <v>10</v>
      </c>
      <c r="H45" s="79" t="s">
        <v>25</v>
      </c>
      <c r="I45" s="79">
        <v>2</v>
      </c>
      <c r="J45" s="77"/>
      <c r="K45" s="77" t="s">
        <v>243</v>
      </c>
      <c r="L45" s="127"/>
      <c r="M45" s="33"/>
      <c r="N45" s="84">
        <v>33</v>
      </c>
      <c r="O45" s="86">
        <f t="shared" si="0"/>
        <v>0.6097222222222219</v>
      </c>
      <c r="P45" s="77"/>
      <c r="Q45" s="148" t="s">
        <v>236</v>
      </c>
      <c r="R45" s="79">
        <v>7</v>
      </c>
      <c r="S45" s="79" t="s">
        <v>25</v>
      </c>
      <c r="T45" s="79">
        <v>11</v>
      </c>
      <c r="U45" s="77"/>
      <c r="V45" s="77" t="s">
        <v>239</v>
      </c>
      <c r="W45" s="33"/>
    </row>
    <row r="46" spans="2:23" s="37" customFormat="1" ht="24.75" customHeight="1">
      <c r="B46" s="116"/>
      <c r="C46" s="84">
        <v>34</v>
      </c>
      <c r="D46" s="86">
        <f>D45+B12</f>
        <v>0.6159722222222219</v>
      </c>
      <c r="E46" s="77"/>
      <c r="F46" s="77" t="s">
        <v>237</v>
      </c>
      <c r="G46" s="79">
        <v>10</v>
      </c>
      <c r="H46" s="79" t="s">
        <v>25</v>
      </c>
      <c r="I46" s="79">
        <v>9</v>
      </c>
      <c r="J46" s="77"/>
      <c r="K46" s="77" t="s">
        <v>34</v>
      </c>
      <c r="L46" s="127"/>
      <c r="M46" s="33"/>
      <c r="N46" s="84">
        <v>34</v>
      </c>
      <c r="O46" s="86">
        <f t="shared" si="0"/>
        <v>0.6159722222222219</v>
      </c>
      <c r="P46" s="77"/>
      <c r="Q46" s="77" t="s">
        <v>245</v>
      </c>
      <c r="R46" s="79">
        <v>3</v>
      </c>
      <c r="S46" s="79" t="s">
        <v>25</v>
      </c>
      <c r="T46" s="79">
        <v>9</v>
      </c>
      <c r="U46" s="77"/>
      <c r="V46" s="77" t="s">
        <v>62</v>
      </c>
      <c r="W46" s="33"/>
    </row>
    <row r="47" spans="2:23" s="37" customFormat="1" ht="24.75" customHeight="1">
      <c r="B47" s="116"/>
      <c r="C47" s="84">
        <v>35</v>
      </c>
      <c r="D47" s="86">
        <f>D46+B12</f>
        <v>0.6222222222222219</v>
      </c>
      <c r="E47" s="77"/>
      <c r="F47" s="77" t="s">
        <v>244</v>
      </c>
      <c r="G47" s="79">
        <v>11</v>
      </c>
      <c r="H47" s="79" t="s">
        <v>25</v>
      </c>
      <c r="I47" s="79">
        <v>7</v>
      </c>
      <c r="J47" s="77"/>
      <c r="K47" s="77" t="s">
        <v>72</v>
      </c>
      <c r="L47" s="127"/>
      <c r="M47" s="33"/>
      <c r="N47" s="84">
        <v>35</v>
      </c>
      <c r="O47" s="86">
        <f t="shared" si="0"/>
        <v>0.6222222222222219</v>
      </c>
      <c r="P47" s="77"/>
      <c r="Q47" s="77" t="s">
        <v>61</v>
      </c>
      <c r="R47" s="79">
        <v>7</v>
      </c>
      <c r="S47" s="79" t="s">
        <v>25</v>
      </c>
      <c r="T47" s="79">
        <v>11</v>
      </c>
      <c r="U47" s="77"/>
      <c r="V47" s="77" t="s">
        <v>22</v>
      </c>
      <c r="W47" s="33"/>
    </row>
    <row r="48" spans="2:23" s="37" customFormat="1" ht="24.75" customHeight="1">
      <c r="B48" s="116"/>
      <c r="C48" s="84">
        <v>36</v>
      </c>
      <c r="D48" s="86">
        <f>D47+B12</f>
        <v>0.6284722222222219</v>
      </c>
      <c r="E48" s="77"/>
      <c r="F48" s="77" t="s">
        <v>271</v>
      </c>
      <c r="G48" s="79">
        <v>11</v>
      </c>
      <c r="H48" s="79" t="s">
        <v>25</v>
      </c>
      <c r="I48" s="79">
        <v>4</v>
      </c>
      <c r="J48" s="77"/>
      <c r="K48" s="77" t="s">
        <v>238</v>
      </c>
      <c r="L48" s="127"/>
      <c r="M48" s="33"/>
      <c r="N48" s="84">
        <v>36</v>
      </c>
      <c r="O48" s="86">
        <f t="shared" si="0"/>
        <v>0.6284722222222219</v>
      </c>
      <c r="P48" s="77"/>
      <c r="Q48" s="77" t="s">
        <v>78</v>
      </c>
      <c r="R48" s="79">
        <v>2</v>
      </c>
      <c r="S48" s="79" t="s">
        <v>25</v>
      </c>
      <c r="T48" s="79">
        <v>11</v>
      </c>
      <c r="U48" s="77"/>
      <c r="V48" s="77" t="s">
        <v>96</v>
      </c>
      <c r="W48" s="33"/>
    </row>
    <row r="49" spans="2:23" s="37" customFormat="1" ht="24.75" customHeight="1">
      <c r="B49" s="116"/>
      <c r="C49" s="84">
        <v>37</v>
      </c>
      <c r="D49" s="86">
        <f>D48+B12</f>
        <v>0.6347222222222219</v>
      </c>
      <c r="E49" s="77"/>
      <c r="F49" s="77" t="s">
        <v>235</v>
      </c>
      <c r="G49" s="79">
        <v>11</v>
      </c>
      <c r="H49" s="79" t="s">
        <v>25</v>
      </c>
      <c r="I49" s="79">
        <v>7</v>
      </c>
      <c r="J49" s="77"/>
      <c r="K49" s="77" t="s">
        <v>91</v>
      </c>
      <c r="L49" s="127"/>
      <c r="M49" s="33"/>
      <c r="N49" s="84">
        <v>37</v>
      </c>
      <c r="O49" s="86">
        <f t="shared" si="0"/>
        <v>0.6347222222222219</v>
      </c>
      <c r="P49" s="77"/>
      <c r="Q49" s="77" t="s">
        <v>246</v>
      </c>
      <c r="R49" s="79">
        <v>7</v>
      </c>
      <c r="S49" s="79" t="s">
        <v>25</v>
      </c>
      <c r="T49" s="79">
        <v>9</v>
      </c>
      <c r="U49" s="77"/>
      <c r="V49" s="77" t="s">
        <v>33</v>
      </c>
      <c r="W49" s="33"/>
    </row>
    <row r="50" spans="2:23" s="37" customFormat="1" ht="24.75" customHeight="1">
      <c r="B50" s="116"/>
      <c r="C50" s="84">
        <v>38</v>
      </c>
      <c r="D50" s="86">
        <f>D49+B12</f>
        <v>0.6409722222222218</v>
      </c>
      <c r="E50" s="77"/>
      <c r="F50" s="77" t="s">
        <v>271</v>
      </c>
      <c r="G50" s="79">
        <v>7</v>
      </c>
      <c r="H50" s="79" t="s">
        <v>25</v>
      </c>
      <c r="I50" s="79">
        <v>8</v>
      </c>
      <c r="J50" s="77"/>
      <c r="K50" s="77" t="s">
        <v>252</v>
      </c>
      <c r="L50" s="127"/>
      <c r="M50" s="33"/>
      <c r="N50" s="84">
        <v>38</v>
      </c>
      <c r="O50" s="86">
        <f t="shared" si="0"/>
        <v>0.6409722222222218</v>
      </c>
      <c r="P50" s="77"/>
      <c r="Q50" s="77" t="s">
        <v>96</v>
      </c>
      <c r="R50" s="79">
        <v>7</v>
      </c>
      <c r="S50" s="79" t="s">
        <v>25</v>
      </c>
      <c r="T50" s="79">
        <v>9</v>
      </c>
      <c r="U50" s="77"/>
      <c r="V50" s="77" t="s">
        <v>73</v>
      </c>
      <c r="W50" s="33"/>
    </row>
    <row r="51" spans="2:23" s="37" customFormat="1" ht="24.75" customHeight="1">
      <c r="B51" s="116"/>
      <c r="C51" s="84">
        <v>39</v>
      </c>
      <c r="D51" s="86">
        <f>D50+B12</f>
        <v>0.6472222222222218</v>
      </c>
      <c r="E51" s="77" t="s">
        <v>17</v>
      </c>
      <c r="F51" s="77" t="s">
        <v>235</v>
      </c>
      <c r="G51" s="79">
        <v>9</v>
      </c>
      <c r="H51" s="79" t="s">
        <v>25</v>
      </c>
      <c r="I51" s="79">
        <v>6</v>
      </c>
      <c r="J51" s="77"/>
      <c r="K51" s="84" t="s">
        <v>275</v>
      </c>
      <c r="L51" s="127"/>
      <c r="M51" s="33"/>
      <c r="N51" s="84">
        <v>39</v>
      </c>
      <c r="O51" s="86">
        <f t="shared" si="0"/>
        <v>0.6472222222222218</v>
      </c>
      <c r="P51" s="77" t="s">
        <v>17</v>
      </c>
      <c r="Q51" s="77" t="s">
        <v>33</v>
      </c>
      <c r="R51" s="79">
        <v>9</v>
      </c>
      <c r="S51" s="79" t="s">
        <v>25</v>
      </c>
      <c r="T51" s="79">
        <v>8</v>
      </c>
      <c r="U51" s="77"/>
      <c r="V51" s="77" t="s">
        <v>62</v>
      </c>
      <c r="W51" s="33"/>
    </row>
    <row r="52" spans="2:23" s="37" customFormat="1" ht="24.75" customHeight="1">
      <c r="B52" s="116"/>
      <c r="C52" s="84">
        <v>40</v>
      </c>
      <c r="D52" s="86">
        <f>D51+B12</f>
        <v>0.6534722222222218</v>
      </c>
      <c r="E52" s="77"/>
      <c r="F52" s="77" t="s">
        <v>90</v>
      </c>
      <c r="G52" s="79">
        <v>8</v>
      </c>
      <c r="H52" s="79" t="s">
        <v>25</v>
      </c>
      <c r="I52" s="79">
        <v>9</v>
      </c>
      <c r="J52" s="77"/>
      <c r="K52" s="77" t="s">
        <v>252</v>
      </c>
      <c r="L52" s="127"/>
      <c r="M52" s="33"/>
      <c r="N52" s="84">
        <v>40</v>
      </c>
      <c r="O52" s="86">
        <f t="shared" si="0"/>
        <v>0.6534722222222218</v>
      </c>
      <c r="P52" s="77"/>
      <c r="Q52" s="77" t="s">
        <v>22</v>
      </c>
      <c r="R52" s="79">
        <v>2</v>
      </c>
      <c r="S52" s="79" t="s">
        <v>25</v>
      </c>
      <c r="T52" s="79">
        <v>10</v>
      </c>
      <c r="U52" s="77"/>
      <c r="V52" s="77" t="s">
        <v>73</v>
      </c>
      <c r="W52" s="33"/>
    </row>
    <row r="53" spans="2:23" s="37" customFormat="1" ht="24.75" customHeight="1">
      <c r="B53" s="116"/>
      <c r="C53" s="299">
        <v>41</v>
      </c>
      <c r="D53" s="301">
        <f>D52+B12</f>
        <v>0.6597222222222218</v>
      </c>
      <c r="E53" s="303" t="s">
        <v>148</v>
      </c>
      <c r="F53" s="304"/>
      <c r="G53" s="304"/>
      <c r="H53" s="304"/>
      <c r="I53" s="304"/>
      <c r="J53" s="304"/>
      <c r="K53" s="305"/>
      <c r="L53" s="127"/>
      <c r="M53" s="33"/>
      <c r="N53" s="299">
        <v>41</v>
      </c>
      <c r="O53" s="301">
        <f t="shared" si="0"/>
        <v>0.6597222222222218</v>
      </c>
      <c r="P53" s="309" t="s">
        <v>147</v>
      </c>
      <c r="Q53" s="310"/>
      <c r="R53" s="310"/>
      <c r="S53" s="310"/>
      <c r="T53" s="310"/>
      <c r="U53" s="310"/>
      <c r="V53" s="311"/>
      <c r="W53" s="33"/>
    </row>
    <row r="54" spans="2:23" s="37" customFormat="1" ht="24.75" customHeight="1">
      <c r="B54" s="116"/>
      <c r="C54" s="300"/>
      <c r="D54" s="302"/>
      <c r="E54" s="306"/>
      <c r="F54" s="307"/>
      <c r="G54" s="307"/>
      <c r="H54" s="307"/>
      <c r="I54" s="307"/>
      <c r="J54" s="307"/>
      <c r="K54" s="308"/>
      <c r="L54" s="127"/>
      <c r="M54" s="33"/>
      <c r="N54" s="300"/>
      <c r="O54" s="302"/>
      <c r="P54" s="78" t="s">
        <v>172</v>
      </c>
      <c r="Q54" s="77" t="s">
        <v>66</v>
      </c>
      <c r="R54" s="79">
        <v>5</v>
      </c>
      <c r="S54" s="79" t="s">
        <v>25</v>
      </c>
      <c r="T54" s="79">
        <v>3</v>
      </c>
      <c r="U54" s="78" t="s">
        <v>172</v>
      </c>
      <c r="V54" s="77" t="s">
        <v>233</v>
      </c>
      <c r="W54" s="33"/>
    </row>
    <row r="55" spans="2:23" s="37" customFormat="1" ht="24.75" customHeight="1">
      <c r="B55" s="116"/>
      <c r="C55" s="299">
        <v>42</v>
      </c>
      <c r="D55" s="301">
        <f>D53+B12</f>
        <v>0.6659722222222217</v>
      </c>
      <c r="E55" s="309" t="s">
        <v>56</v>
      </c>
      <c r="F55" s="310"/>
      <c r="G55" s="310"/>
      <c r="H55" s="310"/>
      <c r="I55" s="310"/>
      <c r="J55" s="310"/>
      <c r="K55" s="311"/>
      <c r="L55" s="127"/>
      <c r="M55" s="33"/>
      <c r="N55" s="299">
        <v>42</v>
      </c>
      <c r="O55" s="301">
        <f t="shared" si="0"/>
        <v>0.6659722222222217</v>
      </c>
      <c r="P55" s="309" t="s">
        <v>56</v>
      </c>
      <c r="Q55" s="310"/>
      <c r="R55" s="310"/>
      <c r="S55" s="310"/>
      <c r="T55" s="310"/>
      <c r="U55" s="310"/>
      <c r="V55" s="311"/>
      <c r="W55" s="33"/>
    </row>
    <row r="56" spans="2:23" s="37" customFormat="1" ht="24.75" customHeight="1">
      <c r="B56" s="116"/>
      <c r="C56" s="300"/>
      <c r="D56" s="302"/>
      <c r="E56" s="79"/>
      <c r="F56" s="77" t="s">
        <v>276</v>
      </c>
      <c r="G56" s="79">
        <v>11</v>
      </c>
      <c r="H56" s="79" t="s">
        <v>25</v>
      </c>
      <c r="I56" s="79">
        <v>2</v>
      </c>
      <c r="J56" s="79"/>
      <c r="K56" s="77" t="s">
        <v>252</v>
      </c>
      <c r="L56" s="127"/>
      <c r="M56" s="33"/>
      <c r="N56" s="300"/>
      <c r="O56" s="302"/>
      <c r="P56" s="77" t="s">
        <v>17</v>
      </c>
      <c r="Q56" s="77" t="s">
        <v>33</v>
      </c>
      <c r="R56" s="79">
        <v>6</v>
      </c>
      <c r="S56" s="79" t="s">
        <v>25</v>
      </c>
      <c r="T56" s="79">
        <v>11</v>
      </c>
      <c r="U56" s="77"/>
      <c r="V56" s="77" t="s">
        <v>73</v>
      </c>
      <c r="W56" s="33"/>
    </row>
    <row r="57" spans="2:23" ht="24.75" customHeight="1">
      <c r="B57" s="116"/>
      <c r="C57" s="290" t="s">
        <v>26</v>
      </c>
      <c r="D57" s="294"/>
      <c r="E57" s="294"/>
      <c r="F57" s="294"/>
      <c r="G57" s="294"/>
      <c r="H57" s="294"/>
      <c r="I57" s="294"/>
      <c r="J57" s="294"/>
      <c r="K57" s="295"/>
      <c r="L57" s="122"/>
      <c r="M57" s="37"/>
      <c r="N57" s="290" t="s">
        <v>26</v>
      </c>
      <c r="O57" s="294"/>
      <c r="P57" s="294"/>
      <c r="Q57" s="294"/>
      <c r="R57" s="294"/>
      <c r="S57" s="294"/>
      <c r="T57" s="294"/>
      <c r="U57" s="294"/>
      <c r="V57" s="295"/>
      <c r="W57" s="37"/>
    </row>
    <row r="58" spans="2:23" ht="24.75" customHeight="1">
      <c r="B58" s="115"/>
      <c r="C58" s="303" t="s">
        <v>70</v>
      </c>
      <c r="D58" s="304"/>
      <c r="E58" s="304"/>
      <c r="F58" s="304"/>
      <c r="G58" s="304"/>
      <c r="H58" s="304"/>
      <c r="I58" s="304"/>
      <c r="J58" s="304"/>
      <c r="K58" s="305"/>
      <c r="L58" s="122"/>
      <c r="M58" s="37" t="s">
        <v>17</v>
      </c>
      <c r="N58" s="312">
        <v>43</v>
      </c>
      <c r="O58" s="314">
        <v>0.6756944444444444</v>
      </c>
      <c r="P58" s="309" t="s">
        <v>57</v>
      </c>
      <c r="Q58" s="310"/>
      <c r="R58" s="310"/>
      <c r="S58" s="310"/>
      <c r="T58" s="310"/>
      <c r="U58" s="310"/>
      <c r="V58" s="311"/>
      <c r="W58" s="37"/>
    </row>
    <row r="59" spans="2:23" ht="24.75" customHeight="1">
      <c r="B59" s="115"/>
      <c r="C59" s="306"/>
      <c r="D59" s="307"/>
      <c r="E59" s="307"/>
      <c r="F59" s="307"/>
      <c r="G59" s="307"/>
      <c r="H59" s="307"/>
      <c r="I59" s="307"/>
      <c r="J59" s="307"/>
      <c r="K59" s="308"/>
      <c r="L59" s="122"/>
      <c r="M59" s="37"/>
      <c r="N59" s="313"/>
      <c r="O59" s="315"/>
      <c r="P59" s="77" t="s">
        <v>17</v>
      </c>
      <c r="Q59" s="77" t="s">
        <v>252</v>
      </c>
      <c r="R59" s="79">
        <v>5</v>
      </c>
      <c r="S59" s="79" t="s">
        <v>25</v>
      </c>
      <c r="T59" s="79">
        <v>11</v>
      </c>
      <c r="U59" s="77"/>
      <c r="V59" s="77" t="s">
        <v>33</v>
      </c>
      <c r="W59" s="37"/>
    </row>
    <row r="60" spans="2:23" ht="24.75" customHeight="1">
      <c r="B60" s="115"/>
      <c r="C60" s="303" t="s">
        <v>71</v>
      </c>
      <c r="D60" s="304"/>
      <c r="E60" s="304"/>
      <c r="F60" s="304"/>
      <c r="G60" s="304"/>
      <c r="H60" s="304"/>
      <c r="I60" s="304"/>
      <c r="J60" s="304"/>
      <c r="K60" s="305"/>
      <c r="L60" s="122"/>
      <c r="M60" s="37"/>
      <c r="N60" s="312">
        <v>44</v>
      </c>
      <c r="O60" s="314">
        <v>0.6819444444444445</v>
      </c>
      <c r="P60" s="321" t="s">
        <v>80</v>
      </c>
      <c r="Q60" s="322"/>
      <c r="R60" s="322"/>
      <c r="S60" s="322"/>
      <c r="T60" s="322"/>
      <c r="U60" s="322"/>
      <c r="V60" s="323"/>
      <c r="W60" s="37"/>
    </row>
    <row r="61" spans="2:23" ht="24.75" customHeight="1">
      <c r="B61" s="115"/>
      <c r="C61" s="316"/>
      <c r="D61" s="317"/>
      <c r="E61" s="317"/>
      <c r="F61" s="317"/>
      <c r="G61" s="317"/>
      <c r="H61" s="317"/>
      <c r="I61" s="317"/>
      <c r="J61" s="317"/>
      <c r="K61" s="318"/>
      <c r="L61" s="122"/>
      <c r="M61" s="37"/>
      <c r="N61" s="319"/>
      <c r="O61" s="320"/>
      <c r="P61" s="77"/>
      <c r="Q61" s="77" t="s">
        <v>23</v>
      </c>
      <c r="R61" s="79">
        <v>8</v>
      </c>
      <c r="S61" s="79" t="s">
        <v>25</v>
      </c>
      <c r="T61" s="79">
        <v>10</v>
      </c>
      <c r="U61" s="77"/>
      <c r="V61" s="77" t="s">
        <v>73</v>
      </c>
      <c r="W61" s="37" t="s">
        <v>13</v>
      </c>
    </row>
    <row r="62" spans="2:23" ht="24.75" customHeight="1">
      <c r="B62" s="115"/>
      <c r="C62" s="316"/>
      <c r="D62" s="317"/>
      <c r="E62" s="317"/>
      <c r="F62" s="317"/>
      <c r="G62" s="317"/>
      <c r="H62" s="317"/>
      <c r="I62" s="317"/>
      <c r="J62" s="317"/>
      <c r="K62" s="318"/>
      <c r="L62" s="122"/>
      <c r="M62" s="37"/>
      <c r="N62" s="319"/>
      <c r="O62" s="319"/>
      <c r="P62" s="77"/>
      <c r="Q62" s="77"/>
      <c r="R62" s="79">
        <v>10</v>
      </c>
      <c r="S62" s="79" t="s">
        <v>25</v>
      </c>
      <c r="T62" s="79">
        <v>7</v>
      </c>
      <c r="U62" s="77"/>
      <c r="V62" s="77"/>
      <c r="W62" s="37"/>
    </row>
    <row r="63" spans="2:23" ht="24.75" customHeight="1">
      <c r="B63" s="118"/>
      <c r="C63" s="306"/>
      <c r="D63" s="307"/>
      <c r="E63" s="307"/>
      <c r="F63" s="307"/>
      <c r="G63" s="307"/>
      <c r="H63" s="307"/>
      <c r="I63" s="307"/>
      <c r="J63" s="307"/>
      <c r="K63" s="308"/>
      <c r="L63" s="122"/>
      <c r="M63" s="37"/>
      <c r="N63" s="313"/>
      <c r="O63" s="313"/>
      <c r="P63" s="77"/>
      <c r="Q63" s="77"/>
      <c r="R63" s="79">
        <v>11</v>
      </c>
      <c r="S63" s="79" t="s">
        <v>25</v>
      </c>
      <c r="T63" s="79">
        <v>6</v>
      </c>
      <c r="U63" s="77"/>
      <c r="V63" s="77"/>
      <c r="W63" s="37"/>
    </row>
    <row r="64" spans="2:23" ht="24.75" customHeight="1">
      <c r="B64" s="119" t="s">
        <v>13</v>
      </c>
      <c r="C64" s="84"/>
      <c r="D64" s="87">
        <v>0.7083333333333334</v>
      </c>
      <c r="E64" s="290" t="s">
        <v>27</v>
      </c>
      <c r="F64" s="291"/>
      <c r="G64" s="291"/>
      <c r="H64" s="291"/>
      <c r="I64" s="291"/>
      <c r="J64" s="291"/>
      <c r="K64" s="292"/>
      <c r="L64" s="123"/>
      <c r="N64" s="109" t="s">
        <v>13</v>
      </c>
      <c r="O64" s="110" t="s">
        <v>13</v>
      </c>
      <c r="P64" s="304" t="s">
        <v>13</v>
      </c>
      <c r="Q64" s="324"/>
      <c r="R64" s="324"/>
      <c r="S64" s="324"/>
      <c r="T64" s="324"/>
      <c r="U64" s="324"/>
      <c r="V64" s="324"/>
      <c r="W64" s="57" t="s">
        <v>13</v>
      </c>
    </row>
    <row r="65" spans="14:22" ht="21" customHeight="1">
      <c r="N65" s="75" t="s">
        <v>13</v>
      </c>
      <c r="O65" s="43" t="s">
        <v>13</v>
      </c>
      <c r="P65" s="38" t="s">
        <v>17</v>
      </c>
      <c r="Q65" s="38"/>
      <c r="R65" s="38"/>
      <c r="S65" s="35"/>
      <c r="T65" s="38"/>
      <c r="U65" s="38"/>
      <c r="V65" s="38"/>
    </row>
  </sheetData>
  <sheetProtection/>
  <mergeCells count="38">
    <mergeCell ref="C60:K63"/>
    <mergeCell ref="N60:N63"/>
    <mergeCell ref="O60:O63"/>
    <mergeCell ref="P60:V60"/>
    <mergeCell ref="E64:K64"/>
    <mergeCell ref="P64:V64"/>
    <mergeCell ref="C57:K57"/>
    <mergeCell ref="N57:V57"/>
    <mergeCell ref="C58:K59"/>
    <mergeCell ref="N58:N59"/>
    <mergeCell ref="O58:O59"/>
    <mergeCell ref="P58:V58"/>
    <mergeCell ref="C55:C56"/>
    <mergeCell ref="D55:D56"/>
    <mergeCell ref="E55:K55"/>
    <mergeCell ref="N55:N56"/>
    <mergeCell ref="O55:O56"/>
    <mergeCell ref="P55:V55"/>
    <mergeCell ref="C32:K32"/>
    <mergeCell ref="N32:V32"/>
    <mergeCell ref="C53:C54"/>
    <mergeCell ref="D53:D54"/>
    <mergeCell ref="E53:K54"/>
    <mergeCell ref="N53:N54"/>
    <mergeCell ref="O53:O54"/>
    <mergeCell ref="P53:V53"/>
    <mergeCell ref="E6:K6"/>
    <mergeCell ref="P6:V6"/>
    <mergeCell ref="E7:K7"/>
    <mergeCell ref="E8:K8"/>
    <mergeCell ref="F10:K10"/>
    <mergeCell ref="Q10:V10"/>
    <mergeCell ref="C1:F1"/>
    <mergeCell ref="N1:Q1"/>
    <mergeCell ref="C3:F3"/>
    <mergeCell ref="N3:Q3"/>
    <mergeCell ref="E5:K5"/>
    <mergeCell ref="P5:V5"/>
  </mergeCells>
  <printOptions/>
  <pageMargins left="0.7" right="0.7" top="0.75" bottom="0.75" header="0.3" footer="0.3"/>
  <pageSetup horizontalDpi="600" verticalDpi="600" orientation="portrait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126"/>
  <sheetViews>
    <sheetView showGridLines="0" view="pageBreakPreview" zoomScale="50" zoomScaleNormal="50" zoomScaleSheetLayoutView="50" zoomScalePageLayoutView="0" workbookViewId="0" topLeftCell="A1">
      <selection activeCell="A1" sqref="A1"/>
    </sheetView>
  </sheetViews>
  <sheetFormatPr defaultColWidth="9.00390625" defaultRowHeight="13.5"/>
  <cols>
    <col min="1" max="1" width="9.00390625" style="18" customWidth="1"/>
    <col min="2" max="2" width="7.625" style="24" customWidth="1"/>
    <col min="3" max="3" width="32.875" style="18" customWidth="1"/>
    <col min="4" max="4" width="35.125" style="18" customWidth="1"/>
    <col min="5" max="7" width="14.625" style="19" customWidth="1"/>
    <col min="8" max="8" width="14.625" style="18" customWidth="1"/>
    <col min="9" max="10" width="14.625" style="19" customWidth="1"/>
    <col min="11" max="11" width="14.625" style="18" customWidth="1"/>
    <col min="12" max="12" width="14.625" style="19" customWidth="1"/>
    <col min="13" max="13" width="8.625" style="19" customWidth="1"/>
    <col min="14" max="14" width="3.625" style="19" customWidth="1"/>
    <col min="15" max="15" width="8.125" style="19" customWidth="1"/>
    <col min="16" max="16" width="3.75390625" style="19" customWidth="1"/>
    <col min="17" max="18" width="8.625" style="19" customWidth="1"/>
    <col min="19" max="19" width="9.875" style="19" customWidth="1"/>
    <col min="20" max="20" width="5.875" style="19" customWidth="1"/>
    <col min="21" max="21" width="6.625" style="18" customWidth="1"/>
    <col min="22" max="22" width="10.625" style="18" bestFit="1" customWidth="1"/>
    <col min="23" max="23" width="9.00390625" style="18" customWidth="1"/>
    <col min="24" max="25" width="9.00390625" style="19" customWidth="1"/>
    <col min="26" max="26" width="9.00390625" style="18" customWidth="1"/>
    <col min="27" max="27" width="9.00390625" style="8" customWidth="1"/>
    <col min="28" max="30" width="9.00390625" style="19" customWidth="1"/>
    <col min="31" max="16384" width="9.00390625" style="18" customWidth="1"/>
  </cols>
  <sheetData>
    <row r="1" spans="1:22" ht="28.5" customHeight="1">
      <c r="A1" s="18" t="s">
        <v>125</v>
      </c>
      <c r="V1" s="29" t="s">
        <v>125</v>
      </c>
    </row>
    <row r="2" spans="2:11" ht="42">
      <c r="B2" s="325" t="s">
        <v>120</v>
      </c>
      <c r="C2" s="240"/>
      <c r="D2" s="240"/>
      <c r="E2" s="240"/>
      <c r="F2" s="240"/>
      <c r="G2" s="240"/>
      <c r="H2" s="240"/>
      <c r="I2" s="67"/>
      <c r="J2" s="67"/>
      <c r="K2" s="67"/>
    </row>
    <row r="3" spans="2:11" ht="42">
      <c r="B3" s="134"/>
      <c r="C3" s="67"/>
      <c r="D3" s="67"/>
      <c r="E3" s="67"/>
      <c r="F3" s="67"/>
      <c r="G3" s="67"/>
      <c r="H3" s="67"/>
      <c r="I3" s="67"/>
      <c r="J3" s="67"/>
      <c r="K3" s="67"/>
    </row>
    <row r="4" spans="2:11" ht="42">
      <c r="B4" s="325" t="s">
        <v>47</v>
      </c>
      <c r="C4" s="326"/>
      <c r="D4" s="326"/>
      <c r="E4" s="326"/>
      <c r="F4" s="326"/>
      <c r="G4" s="326"/>
      <c r="H4" s="60"/>
      <c r="I4" s="60"/>
      <c r="J4" s="60"/>
      <c r="K4" s="61"/>
    </row>
    <row r="5" spans="2:18" ht="29.25" customHeight="1">
      <c r="B5" s="136"/>
      <c r="C5" s="20"/>
      <c r="D5" s="20"/>
      <c r="E5" s="20"/>
      <c r="F5" s="20"/>
      <c r="G5" s="20"/>
      <c r="H5" s="26"/>
      <c r="I5" s="26"/>
      <c r="J5" s="26"/>
      <c r="L5" s="18"/>
      <c r="M5" s="18"/>
      <c r="N5" s="18"/>
      <c r="O5" s="18"/>
      <c r="P5" s="18"/>
      <c r="Q5" s="18"/>
      <c r="R5" s="18"/>
    </row>
    <row r="6" spans="2:22" ht="60" customHeight="1">
      <c r="B6" s="327" t="s">
        <v>126</v>
      </c>
      <c r="C6" s="240"/>
      <c r="D6" s="240"/>
      <c r="E6" s="240"/>
      <c r="F6" s="240"/>
      <c r="G6" s="240"/>
      <c r="H6" s="76"/>
      <c r="I6" s="76"/>
      <c r="J6" s="74"/>
      <c r="K6" s="328" t="s">
        <v>48</v>
      </c>
      <c r="L6" s="329"/>
      <c r="M6" s="330" t="s">
        <v>281</v>
      </c>
      <c r="N6" s="331"/>
      <c r="O6" s="331"/>
      <c r="P6" s="331"/>
      <c r="Q6" s="331"/>
      <c r="R6" s="331"/>
      <c r="S6" s="331"/>
      <c r="T6" s="331"/>
      <c r="U6" s="332"/>
      <c r="V6" s="62"/>
    </row>
    <row r="7" spans="2:30" ht="60" customHeight="1">
      <c r="B7" s="137"/>
      <c r="C7" s="41"/>
      <c r="D7" s="41"/>
      <c r="E7" s="41"/>
      <c r="F7" s="41"/>
      <c r="G7" s="41"/>
      <c r="H7" s="41"/>
      <c r="I7" s="41"/>
      <c r="J7" s="41"/>
      <c r="K7" s="328" t="s">
        <v>49</v>
      </c>
      <c r="L7" s="329"/>
      <c r="M7" s="330" t="s">
        <v>282</v>
      </c>
      <c r="N7" s="331"/>
      <c r="O7" s="331"/>
      <c r="P7" s="331"/>
      <c r="Q7" s="331"/>
      <c r="R7" s="331"/>
      <c r="S7" s="331"/>
      <c r="T7" s="331"/>
      <c r="U7" s="332"/>
      <c r="V7" s="62"/>
      <c r="Y7" s="18"/>
      <c r="Z7" s="8"/>
      <c r="AA7" s="19"/>
      <c r="AD7" s="18"/>
    </row>
    <row r="8" spans="2:30" ht="60" customHeight="1">
      <c r="B8" s="8"/>
      <c r="C8" s="27"/>
      <c r="D8" s="8"/>
      <c r="E8" s="26"/>
      <c r="F8" s="26"/>
      <c r="G8" s="26"/>
      <c r="H8" s="26"/>
      <c r="I8" s="26"/>
      <c r="J8" s="26"/>
      <c r="K8" s="328" t="s">
        <v>50</v>
      </c>
      <c r="L8" s="329"/>
      <c r="M8" s="330" t="s">
        <v>280</v>
      </c>
      <c r="N8" s="331"/>
      <c r="O8" s="331"/>
      <c r="P8" s="331"/>
      <c r="Q8" s="331"/>
      <c r="R8" s="331"/>
      <c r="S8" s="331"/>
      <c r="T8" s="331"/>
      <c r="U8" s="332"/>
      <c r="V8" s="62"/>
      <c r="Y8" s="8"/>
      <c r="Z8" s="19"/>
      <c r="AA8" s="19"/>
      <c r="AC8" s="18"/>
      <c r="AD8" s="18"/>
    </row>
    <row r="9" spans="2:30" ht="60" customHeight="1">
      <c r="B9" s="8"/>
      <c r="C9" s="27"/>
      <c r="D9" s="8"/>
      <c r="E9" s="26"/>
      <c r="F9" s="26"/>
      <c r="G9" s="26"/>
      <c r="H9" s="26"/>
      <c r="I9" s="26"/>
      <c r="J9" s="26"/>
      <c r="K9" s="328" t="s">
        <v>51</v>
      </c>
      <c r="L9" s="329"/>
      <c r="M9" s="330" t="s">
        <v>279</v>
      </c>
      <c r="N9" s="331"/>
      <c r="O9" s="331"/>
      <c r="P9" s="331"/>
      <c r="Q9" s="331"/>
      <c r="R9" s="331"/>
      <c r="S9" s="331"/>
      <c r="T9" s="331"/>
      <c r="U9" s="332"/>
      <c r="V9" s="62"/>
      <c r="Y9" s="8"/>
      <c r="Z9" s="19"/>
      <c r="AA9" s="19"/>
      <c r="AC9" s="18"/>
      <c r="AD9" s="18"/>
    </row>
    <row r="10" spans="3:30" ht="21" customHeight="1">
      <c r="C10" s="88" t="s">
        <v>31</v>
      </c>
      <c r="D10" s="88"/>
      <c r="E10" s="58"/>
      <c r="F10" s="58"/>
      <c r="G10" s="58"/>
      <c r="H10" s="88"/>
      <c r="I10" s="58"/>
      <c r="J10" s="58"/>
      <c r="K10" s="88"/>
      <c r="L10" s="58"/>
      <c r="M10" s="88"/>
      <c r="N10" s="88"/>
      <c r="O10" s="88"/>
      <c r="P10" s="88"/>
      <c r="Q10" s="88"/>
      <c r="R10" s="88"/>
      <c r="S10" s="88"/>
      <c r="T10" s="88"/>
      <c r="U10" s="88"/>
      <c r="V10" s="19"/>
      <c r="W10" s="19"/>
      <c r="X10" s="18"/>
      <c r="Y10" s="8"/>
      <c r="Z10" s="19"/>
      <c r="AA10" s="19"/>
      <c r="AC10" s="18"/>
      <c r="AD10" s="18"/>
    </row>
    <row r="11" spans="2:31" ht="21" customHeight="1" thickBot="1">
      <c r="B11" s="131" t="s">
        <v>125</v>
      </c>
      <c r="C11" s="333" t="s">
        <v>23</v>
      </c>
      <c r="D11" s="334"/>
      <c r="E11" s="214"/>
      <c r="F11" s="217"/>
      <c r="G11" s="217"/>
      <c r="H11" s="213" t="s">
        <v>125</v>
      </c>
      <c r="I11" s="98">
        <v>11</v>
      </c>
      <c r="J11" s="90"/>
      <c r="K11" s="88"/>
      <c r="L11" s="93"/>
      <c r="M11" s="88"/>
      <c r="N11" s="88"/>
      <c r="O11" s="88"/>
      <c r="P11" s="88"/>
      <c r="Q11" s="88"/>
      <c r="R11" s="88"/>
      <c r="S11" s="88"/>
      <c r="T11" s="88"/>
      <c r="U11" s="88"/>
      <c r="X11" s="18"/>
      <c r="Z11" s="19"/>
      <c r="AA11" s="18"/>
      <c r="AB11" s="8"/>
      <c r="AE11" s="19"/>
    </row>
    <row r="12" spans="2:32" ht="21" customHeight="1" thickTop="1">
      <c r="B12" s="131"/>
      <c r="C12" s="335"/>
      <c r="D12" s="336"/>
      <c r="E12" s="94"/>
      <c r="F12" s="90"/>
      <c r="G12" s="90"/>
      <c r="H12" s="90"/>
      <c r="I12" s="218"/>
      <c r="J12" s="90"/>
      <c r="K12" s="88"/>
      <c r="L12" s="58"/>
      <c r="M12" s="88"/>
      <c r="N12" s="88"/>
      <c r="O12" s="88"/>
      <c r="P12" s="88"/>
      <c r="Q12" s="88"/>
      <c r="R12" s="88"/>
      <c r="S12" s="88"/>
      <c r="T12" s="88"/>
      <c r="U12" s="88"/>
      <c r="X12" s="18"/>
      <c r="Y12" s="18"/>
      <c r="Z12" s="19"/>
      <c r="AA12" s="19"/>
      <c r="AB12" s="18"/>
      <c r="AC12" s="8"/>
      <c r="AE12" s="19"/>
      <c r="AF12" s="19"/>
    </row>
    <row r="13" spans="2:32" ht="21" customHeight="1">
      <c r="B13" s="21"/>
      <c r="C13" s="89"/>
      <c r="D13" s="90"/>
      <c r="E13" s="90"/>
      <c r="F13" s="90"/>
      <c r="G13" s="90"/>
      <c r="H13" s="90"/>
      <c r="I13" s="218"/>
      <c r="J13" s="90"/>
      <c r="K13" s="8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19"/>
      <c r="X13" s="18"/>
      <c r="Y13" s="18"/>
      <c r="Z13" s="19"/>
      <c r="AA13" s="19"/>
      <c r="AB13" s="18"/>
      <c r="AC13" s="8"/>
      <c r="AE13" s="19"/>
      <c r="AF13" s="19"/>
    </row>
    <row r="14" spans="3:32" ht="21" customHeight="1" thickBot="1">
      <c r="C14" s="89" t="s">
        <v>127</v>
      </c>
      <c r="D14" s="89"/>
      <c r="E14" s="90"/>
      <c r="F14" s="90"/>
      <c r="G14" s="90"/>
      <c r="H14" s="337" t="s">
        <v>168</v>
      </c>
      <c r="I14" s="219"/>
      <c r="J14" s="217"/>
      <c r="K14" s="93">
        <v>9</v>
      </c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19"/>
      <c r="X14" s="18"/>
      <c r="Y14" s="18"/>
      <c r="Z14" s="19"/>
      <c r="AA14" s="19"/>
      <c r="AB14" s="18"/>
      <c r="AC14" s="8"/>
      <c r="AE14" s="19"/>
      <c r="AF14" s="19"/>
    </row>
    <row r="15" spans="2:32" ht="21" customHeight="1" thickBot="1" thickTop="1">
      <c r="B15" s="131"/>
      <c r="C15" s="333" t="s">
        <v>255</v>
      </c>
      <c r="D15" s="334"/>
      <c r="E15" s="214"/>
      <c r="F15" s="215" t="s">
        <v>125</v>
      </c>
      <c r="G15" s="98">
        <v>10</v>
      </c>
      <c r="H15" s="338"/>
      <c r="I15" s="98"/>
      <c r="J15" s="90"/>
      <c r="K15" s="218"/>
      <c r="L15" s="90"/>
      <c r="M15" s="58"/>
      <c r="N15" s="58"/>
      <c r="O15" s="58"/>
      <c r="P15" s="58"/>
      <c r="Q15" s="58"/>
      <c r="R15" s="58"/>
      <c r="S15" s="58"/>
      <c r="T15" s="58"/>
      <c r="U15" s="58"/>
      <c r="V15" s="19"/>
      <c r="X15" s="18"/>
      <c r="Y15" s="18"/>
      <c r="Z15" s="19"/>
      <c r="AA15" s="19"/>
      <c r="AB15" s="18"/>
      <c r="AC15" s="8"/>
      <c r="AE15" s="19"/>
      <c r="AF15" s="19"/>
    </row>
    <row r="16" spans="2:32" ht="21" customHeight="1" thickTop="1">
      <c r="B16" s="131"/>
      <c r="C16" s="335"/>
      <c r="D16" s="336"/>
      <c r="E16" s="90"/>
      <c r="F16" s="90"/>
      <c r="G16" s="211"/>
      <c r="H16" s="132"/>
      <c r="I16" s="98"/>
      <c r="J16" s="90"/>
      <c r="K16" s="218"/>
      <c r="L16" s="90"/>
      <c r="M16" s="58"/>
      <c r="N16" s="58"/>
      <c r="O16" s="58"/>
      <c r="P16" s="58"/>
      <c r="Q16" s="58"/>
      <c r="R16" s="58"/>
      <c r="S16" s="58"/>
      <c r="T16" s="58"/>
      <c r="U16" s="58"/>
      <c r="V16" s="19"/>
      <c r="X16" s="18"/>
      <c r="Y16" s="18"/>
      <c r="Z16" s="19"/>
      <c r="AA16" s="19"/>
      <c r="AB16" s="18"/>
      <c r="AC16" s="8"/>
      <c r="AE16" s="19"/>
      <c r="AF16" s="19"/>
    </row>
    <row r="17" spans="2:32" ht="21" customHeight="1" thickBot="1">
      <c r="B17" s="21"/>
      <c r="C17" s="89"/>
      <c r="D17" s="90"/>
      <c r="E17" s="90"/>
      <c r="F17" s="337" t="s">
        <v>164</v>
      </c>
      <c r="G17" s="212"/>
      <c r="H17" s="216"/>
      <c r="I17" s="98"/>
      <c r="J17" s="90"/>
      <c r="K17" s="218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21"/>
      <c r="X17" s="18"/>
      <c r="Y17" s="18"/>
      <c r="Z17" s="19"/>
      <c r="AA17" s="19"/>
      <c r="AB17" s="18"/>
      <c r="AC17" s="8"/>
      <c r="AE17" s="19"/>
      <c r="AF17" s="19"/>
    </row>
    <row r="18" spans="2:32" ht="21" customHeight="1" thickTop="1">
      <c r="B18" s="21"/>
      <c r="C18" s="89" t="s">
        <v>128</v>
      </c>
      <c r="D18" s="90"/>
      <c r="E18" s="90"/>
      <c r="F18" s="338"/>
      <c r="G18" s="94"/>
      <c r="H18" s="95" t="s">
        <v>125</v>
      </c>
      <c r="I18" s="98">
        <v>7</v>
      </c>
      <c r="J18" s="90"/>
      <c r="K18" s="218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21"/>
      <c r="X18" s="18"/>
      <c r="Y18" s="18"/>
      <c r="Z18" s="19"/>
      <c r="AA18" s="19"/>
      <c r="AB18" s="18"/>
      <c r="AC18" s="8"/>
      <c r="AE18" s="19"/>
      <c r="AF18" s="19"/>
    </row>
    <row r="19" spans="2:32" ht="21" customHeight="1">
      <c r="B19" s="131"/>
      <c r="C19" s="333" t="s">
        <v>247</v>
      </c>
      <c r="D19" s="334"/>
      <c r="E19" s="139"/>
      <c r="F19" s="135"/>
      <c r="G19" s="98">
        <v>2</v>
      </c>
      <c r="H19" s="89"/>
      <c r="I19" s="90"/>
      <c r="J19" s="90" t="s">
        <v>129</v>
      </c>
      <c r="K19" s="218"/>
      <c r="L19" s="90"/>
      <c r="M19" s="89" t="s">
        <v>125</v>
      </c>
      <c r="N19" s="90"/>
      <c r="O19" s="90"/>
      <c r="P19" s="90"/>
      <c r="Q19" s="90"/>
      <c r="R19" s="90"/>
      <c r="S19" s="90"/>
      <c r="T19" s="90"/>
      <c r="U19" s="90"/>
      <c r="V19" s="21"/>
      <c r="X19" s="18"/>
      <c r="Y19" s="18"/>
      <c r="Z19" s="19"/>
      <c r="AA19" s="19"/>
      <c r="AB19" s="18"/>
      <c r="AC19" s="8"/>
      <c r="AE19" s="19"/>
      <c r="AF19" s="19"/>
    </row>
    <row r="20" spans="2:32" ht="21" customHeight="1" thickBot="1">
      <c r="B20" s="131"/>
      <c r="C20" s="335"/>
      <c r="D20" s="336"/>
      <c r="E20" s="90"/>
      <c r="F20" s="95" t="s">
        <v>125</v>
      </c>
      <c r="G20" s="90"/>
      <c r="H20" s="89"/>
      <c r="I20" s="90"/>
      <c r="J20" s="337" t="s">
        <v>170</v>
      </c>
      <c r="K20" s="219"/>
      <c r="L20" s="217"/>
      <c r="M20" s="98">
        <v>11</v>
      </c>
      <c r="N20" s="90"/>
      <c r="O20" s="90"/>
      <c r="P20" s="90"/>
      <c r="Q20" s="90"/>
      <c r="R20" s="90"/>
      <c r="S20" s="90"/>
      <c r="T20" s="90"/>
      <c r="U20" s="90"/>
      <c r="V20" s="21"/>
      <c r="X20" s="18"/>
      <c r="Y20" s="18"/>
      <c r="Z20" s="19"/>
      <c r="AA20" s="19"/>
      <c r="AB20" s="18"/>
      <c r="AC20" s="8"/>
      <c r="AE20" s="19"/>
      <c r="AF20" s="19"/>
    </row>
    <row r="21" spans="2:32" ht="21" customHeight="1" thickTop="1">
      <c r="B21" s="21"/>
      <c r="C21" s="89"/>
      <c r="D21" s="90"/>
      <c r="E21" s="90"/>
      <c r="F21" s="95"/>
      <c r="G21" s="90"/>
      <c r="H21" s="89"/>
      <c r="I21" s="90"/>
      <c r="J21" s="338"/>
      <c r="K21" s="98"/>
      <c r="L21" s="90"/>
      <c r="M21" s="228"/>
      <c r="N21" s="90"/>
      <c r="O21" s="90"/>
      <c r="P21" s="90"/>
      <c r="Q21" s="90"/>
      <c r="R21" s="90"/>
      <c r="S21" s="90"/>
      <c r="T21" s="90"/>
      <c r="U21" s="90"/>
      <c r="V21" s="21"/>
      <c r="X21" s="18"/>
      <c r="Y21" s="18"/>
      <c r="Z21" s="19"/>
      <c r="AA21" s="19"/>
      <c r="AB21" s="18"/>
      <c r="AC21" s="8"/>
      <c r="AE21" s="19"/>
      <c r="AF21" s="19"/>
    </row>
    <row r="22" spans="2:32" ht="21" customHeight="1">
      <c r="B22" s="21"/>
      <c r="C22" s="89"/>
      <c r="D22" s="90"/>
      <c r="E22" s="90"/>
      <c r="F22" s="95"/>
      <c r="G22" s="90"/>
      <c r="H22" s="89"/>
      <c r="I22" s="90"/>
      <c r="J22" s="132"/>
      <c r="K22" s="98"/>
      <c r="L22" s="90"/>
      <c r="M22" s="228"/>
      <c r="N22" s="90"/>
      <c r="O22" s="90"/>
      <c r="P22" s="90"/>
      <c r="Q22" s="90"/>
      <c r="R22" s="90"/>
      <c r="S22" s="90"/>
      <c r="T22" s="90"/>
      <c r="U22" s="90"/>
      <c r="V22" s="21"/>
      <c r="X22" s="18"/>
      <c r="Y22" s="18"/>
      <c r="Z22" s="19"/>
      <c r="AA22" s="19"/>
      <c r="AB22" s="18"/>
      <c r="AC22" s="8"/>
      <c r="AE22" s="19"/>
      <c r="AF22" s="19"/>
    </row>
    <row r="23" spans="3:32" ht="21" customHeight="1">
      <c r="C23" s="88" t="s">
        <v>130</v>
      </c>
      <c r="D23" s="88"/>
      <c r="E23" s="58"/>
      <c r="F23" s="58"/>
      <c r="G23" s="90"/>
      <c r="H23" s="90" t="s">
        <v>125</v>
      </c>
      <c r="I23" s="90"/>
      <c r="J23" s="132"/>
      <c r="K23" s="98"/>
      <c r="L23" s="229"/>
      <c r="M23" s="211"/>
      <c r="N23" s="90"/>
      <c r="O23" s="90"/>
      <c r="P23" s="90"/>
      <c r="Q23" s="90"/>
      <c r="R23" s="90"/>
      <c r="S23" s="90"/>
      <c r="T23" s="90"/>
      <c r="U23" s="90" t="s">
        <v>125</v>
      </c>
      <c r="V23" s="21"/>
      <c r="X23" s="18"/>
      <c r="Y23" s="18"/>
      <c r="Z23" s="19"/>
      <c r="AA23" s="19"/>
      <c r="AB23" s="18"/>
      <c r="AC23" s="8"/>
      <c r="AE23" s="19"/>
      <c r="AF23" s="19"/>
    </row>
    <row r="24" spans="2:32" ht="21" customHeight="1" thickBot="1">
      <c r="B24" s="131" t="s">
        <v>125</v>
      </c>
      <c r="C24" s="333" t="s">
        <v>240</v>
      </c>
      <c r="D24" s="339"/>
      <c r="E24" s="214"/>
      <c r="F24" s="215" t="s">
        <v>125</v>
      </c>
      <c r="G24" s="98">
        <v>10</v>
      </c>
      <c r="H24" s="97"/>
      <c r="I24" s="90"/>
      <c r="J24" s="132"/>
      <c r="K24" s="98"/>
      <c r="L24" s="229"/>
      <c r="M24" s="218" t="s">
        <v>125</v>
      </c>
      <c r="N24" s="90"/>
      <c r="O24" s="90"/>
      <c r="P24" s="90"/>
      <c r="Q24" s="90"/>
      <c r="R24" s="90"/>
      <c r="S24" s="90"/>
      <c r="T24" s="90"/>
      <c r="U24" s="90"/>
      <c r="V24" s="21"/>
      <c r="X24" s="18"/>
      <c r="Y24" s="18"/>
      <c r="Z24" s="19"/>
      <c r="AA24" s="19"/>
      <c r="AB24" s="18"/>
      <c r="AC24" s="8"/>
      <c r="AE24" s="19"/>
      <c r="AF24" s="19"/>
    </row>
    <row r="25" spans="2:32" ht="21" customHeight="1" thickTop="1">
      <c r="B25" s="131"/>
      <c r="C25" s="340"/>
      <c r="D25" s="341"/>
      <c r="E25" s="90"/>
      <c r="F25" s="90"/>
      <c r="G25" s="218"/>
      <c r="H25" s="90"/>
      <c r="I25" s="90"/>
      <c r="J25" s="132"/>
      <c r="K25" s="98"/>
      <c r="L25" s="229"/>
      <c r="M25" s="211"/>
      <c r="N25" s="90" t="s">
        <v>125</v>
      </c>
      <c r="O25" s="90"/>
      <c r="P25" s="90"/>
      <c r="Q25" s="90"/>
      <c r="R25" s="90"/>
      <c r="S25" s="90"/>
      <c r="T25" s="90"/>
      <c r="U25" s="90"/>
      <c r="V25" s="21"/>
      <c r="X25" s="18"/>
      <c r="Y25" s="18"/>
      <c r="Z25" s="19"/>
      <c r="AA25" s="19"/>
      <c r="AB25" s="18"/>
      <c r="AC25" s="8"/>
      <c r="AE25" s="19"/>
      <c r="AF25" s="19"/>
    </row>
    <row r="26" spans="2:32" ht="21" customHeight="1" thickBot="1">
      <c r="B26" s="21"/>
      <c r="C26" s="89"/>
      <c r="D26" s="90"/>
      <c r="E26" s="90"/>
      <c r="F26" s="337" t="s">
        <v>165</v>
      </c>
      <c r="G26" s="219"/>
      <c r="H26" s="217"/>
      <c r="I26" s="217"/>
      <c r="J26" s="216"/>
      <c r="K26" s="98"/>
      <c r="L26" s="229"/>
      <c r="M26" s="211"/>
      <c r="N26" s="90"/>
      <c r="O26" s="90"/>
      <c r="P26" s="90"/>
      <c r="Q26" s="90"/>
      <c r="R26" s="90"/>
      <c r="S26" s="90"/>
      <c r="T26" s="90"/>
      <c r="U26" s="90"/>
      <c r="V26" s="21"/>
      <c r="X26" s="18"/>
      <c r="Y26" s="18"/>
      <c r="Z26" s="19"/>
      <c r="AA26" s="19"/>
      <c r="AB26" s="18"/>
      <c r="AC26" s="8"/>
      <c r="AE26" s="19"/>
      <c r="AF26" s="19"/>
    </row>
    <row r="27" spans="2:32" ht="21" customHeight="1" thickTop="1">
      <c r="B27" s="21"/>
      <c r="C27" s="88" t="s">
        <v>131</v>
      </c>
      <c r="D27" s="90"/>
      <c r="E27" s="90"/>
      <c r="F27" s="338"/>
      <c r="G27" s="98"/>
      <c r="H27" s="95" t="s">
        <v>125</v>
      </c>
      <c r="I27" s="89"/>
      <c r="J27" s="90"/>
      <c r="K27" s="98">
        <v>6</v>
      </c>
      <c r="L27" s="90"/>
      <c r="M27" s="211"/>
      <c r="N27" s="90"/>
      <c r="O27" s="90"/>
      <c r="P27" s="90"/>
      <c r="Q27" s="90"/>
      <c r="R27" s="90"/>
      <c r="S27" s="90"/>
      <c r="T27" s="90"/>
      <c r="U27" s="90"/>
      <c r="V27" s="21"/>
      <c r="X27" s="18"/>
      <c r="Y27" s="18"/>
      <c r="Z27" s="19"/>
      <c r="AA27" s="19"/>
      <c r="AB27" s="18"/>
      <c r="AC27" s="8"/>
      <c r="AE27" s="19"/>
      <c r="AF27" s="19"/>
    </row>
    <row r="28" spans="2:32" ht="21" customHeight="1">
      <c r="B28" s="131" t="s">
        <v>125</v>
      </c>
      <c r="C28" s="333" t="s">
        <v>241</v>
      </c>
      <c r="D28" s="334"/>
      <c r="E28" s="139"/>
      <c r="F28" s="135"/>
      <c r="G28" s="93"/>
      <c r="H28" s="88"/>
      <c r="I28" s="89"/>
      <c r="J28" s="90"/>
      <c r="K28" s="89"/>
      <c r="L28" s="90"/>
      <c r="M28" s="211"/>
      <c r="N28" s="90"/>
      <c r="O28" s="90"/>
      <c r="P28" s="90"/>
      <c r="Q28" s="90"/>
      <c r="R28" s="90"/>
      <c r="S28" s="90"/>
      <c r="T28" s="90"/>
      <c r="U28" s="90"/>
      <c r="V28" s="21"/>
      <c r="X28" s="18"/>
      <c r="Y28" s="18"/>
      <c r="Z28" s="19"/>
      <c r="AA28" s="19"/>
      <c r="AB28" s="18"/>
      <c r="AC28" s="8"/>
      <c r="AE28" s="19"/>
      <c r="AF28" s="19"/>
    </row>
    <row r="29" spans="2:32" ht="21" customHeight="1">
      <c r="B29" s="131"/>
      <c r="C29" s="335"/>
      <c r="D29" s="336"/>
      <c r="E29" s="90"/>
      <c r="F29" s="95" t="s">
        <v>125</v>
      </c>
      <c r="G29" s="98">
        <v>9</v>
      </c>
      <c r="H29" s="88"/>
      <c r="I29" s="90"/>
      <c r="J29" s="90"/>
      <c r="K29" s="89"/>
      <c r="L29" s="90"/>
      <c r="M29" s="211"/>
      <c r="N29" s="90"/>
      <c r="O29" s="90"/>
      <c r="P29" s="90"/>
      <c r="Q29" s="90"/>
      <c r="R29" s="90"/>
      <c r="S29" s="90"/>
      <c r="T29" s="90"/>
      <c r="U29" s="90"/>
      <c r="V29" s="21"/>
      <c r="X29" s="18"/>
      <c r="Y29" s="18"/>
      <c r="Z29" s="1"/>
      <c r="AA29" s="19"/>
      <c r="AB29" s="18"/>
      <c r="AC29" s="8"/>
      <c r="AE29" s="19"/>
      <c r="AF29" s="19"/>
    </row>
    <row r="30" spans="2:32" ht="21" customHeight="1">
      <c r="B30" s="21"/>
      <c r="C30" s="89"/>
      <c r="D30" s="90"/>
      <c r="E30" s="90"/>
      <c r="F30" s="95"/>
      <c r="G30" s="90"/>
      <c r="H30" s="88"/>
      <c r="I30" s="90"/>
      <c r="J30" s="90"/>
      <c r="K30" s="89"/>
      <c r="L30" s="90"/>
      <c r="M30" s="211"/>
      <c r="N30" s="90"/>
      <c r="O30" s="90"/>
      <c r="P30" s="90"/>
      <c r="Q30" s="90"/>
      <c r="R30" s="90"/>
      <c r="S30" s="90"/>
      <c r="T30" s="90"/>
      <c r="U30" s="90"/>
      <c r="V30" s="21"/>
      <c r="X30" s="18"/>
      <c r="Y30" s="18"/>
      <c r="Z30" s="1"/>
      <c r="AA30" s="19"/>
      <c r="AB30" s="18"/>
      <c r="AC30" s="8"/>
      <c r="AE30" s="19"/>
      <c r="AF30" s="19"/>
    </row>
    <row r="31" spans="2:32" ht="21" customHeight="1" thickBot="1">
      <c r="B31" s="21"/>
      <c r="C31" s="89"/>
      <c r="D31" s="90"/>
      <c r="E31" s="90"/>
      <c r="F31" s="95"/>
      <c r="G31" s="90"/>
      <c r="H31" s="88"/>
      <c r="I31" s="90"/>
      <c r="J31" s="90"/>
      <c r="K31" s="89"/>
      <c r="L31" s="337" t="s">
        <v>181</v>
      </c>
      <c r="M31" s="212"/>
      <c r="N31" s="217"/>
      <c r="O31" s="217"/>
      <c r="P31" s="217"/>
      <c r="Q31" s="217"/>
      <c r="R31" s="90">
        <v>8</v>
      </c>
      <c r="S31" s="90">
        <v>10</v>
      </c>
      <c r="T31" s="90">
        <v>11</v>
      </c>
      <c r="U31" s="90"/>
      <c r="V31" s="21"/>
      <c r="X31" s="18"/>
      <c r="Y31" s="18"/>
      <c r="Z31" s="1"/>
      <c r="AA31" s="19"/>
      <c r="AB31" s="18"/>
      <c r="AC31" s="8"/>
      <c r="AE31" s="19"/>
      <c r="AF31" s="19"/>
    </row>
    <row r="32" spans="2:34" ht="21" customHeight="1" thickTop="1">
      <c r="B32" s="21"/>
      <c r="C32" s="89"/>
      <c r="D32" s="90"/>
      <c r="E32" s="90"/>
      <c r="F32" s="95"/>
      <c r="G32" s="90"/>
      <c r="H32" s="88"/>
      <c r="I32" s="90"/>
      <c r="J32" s="90"/>
      <c r="K32" s="89"/>
      <c r="L32" s="338"/>
      <c r="M32" s="90"/>
      <c r="N32" s="90"/>
      <c r="O32" s="90"/>
      <c r="P32" s="90"/>
      <c r="Q32" s="90"/>
      <c r="R32" s="211"/>
      <c r="S32" s="90"/>
      <c r="T32" s="90"/>
      <c r="U32" s="90"/>
      <c r="V32" s="21"/>
      <c r="W32" s="21"/>
      <c r="X32" s="21"/>
      <c r="Y32" s="18"/>
      <c r="AA32" s="18"/>
      <c r="AB32" s="1"/>
      <c r="AD32" s="18"/>
      <c r="AE32" s="8"/>
      <c r="AF32" s="19"/>
      <c r="AG32" s="19"/>
      <c r="AH32" s="19"/>
    </row>
    <row r="33" spans="2:34" ht="21" customHeight="1">
      <c r="B33" s="21"/>
      <c r="C33" s="91" t="s">
        <v>132</v>
      </c>
      <c r="D33" s="90"/>
      <c r="E33" s="90"/>
      <c r="F33" s="90"/>
      <c r="G33" s="90"/>
      <c r="H33" s="88"/>
      <c r="I33" s="90"/>
      <c r="J33" s="90"/>
      <c r="K33" s="89"/>
      <c r="L33" s="132"/>
      <c r="M33" s="90"/>
      <c r="N33" s="90"/>
      <c r="O33" s="90"/>
      <c r="P33" s="90"/>
      <c r="Q33" s="90"/>
      <c r="R33" s="211"/>
      <c r="S33" s="90"/>
      <c r="T33" s="90"/>
      <c r="U33" s="90"/>
      <c r="V33" s="21"/>
      <c r="W33" s="21"/>
      <c r="X33" s="21"/>
      <c r="Y33" s="18"/>
      <c r="AA33" s="18"/>
      <c r="AB33" s="1"/>
      <c r="AD33" s="18"/>
      <c r="AE33" s="8"/>
      <c r="AF33" s="19"/>
      <c r="AG33" s="19"/>
      <c r="AH33" s="19"/>
    </row>
    <row r="34" spans="2:34" ht="21" customHeight="1" thickBot="1">
      <c r="B34" s="131" t="s">
        <v>125</v>
      </c>
      <c r="C34" s="333" t="s">
        <v>90</v>
      </c>
      <c r="D34" s="334"/>
      <c r="E34" s="214"/>
      <c r="F34" s="217"/>
      <c r="G34" s="98">
        <v>11</v>
      </c>
      <c r="H34" s="89" t="s">
        <v>125</v>
      </c>
      <c r="I34" s="90"/>
      <c r="J34" s="90"/>
      <c r="K34" s="89"/>
      <c r="L34" s="132"/>
      <c r="M34" s="90"/>
      <c r="N34" s="90"/>
      <c r="O34" s="90"/>
      <c r="P34" s="90"/>
      <c r="Q34" s="90"/>
      <c r="R34" s="211">
        <v>2</v>
      </c>
      <c r="S34" s="90"/>
      <c r="T34" s="90"/>
      <c r="U34" s="90"/>
      <c r="V34" s="21"/>
      <c r="W34" s="21"/>
      <c r="X34" s="21"/>
      <c r="Y34" s="18"/>
      <c r="Z34" s="1"/>
      <c r="AA34" s="18"/>
      <c r="AB34" s="1"/>
      <c r="AD34" s="18"/>
      <c r="AE34" s="8"/>
      <c r="AF34" s="19"/>
      <c r="AG34" s="19"/>
      <c r="AH34" s="19"/>
    </row>
    <row r="35" spans="2:34" ht="21" customHeight="1" thickTop="1">
      <c r="B35" s="131"/>
      <c r="C35" s="335"/>
      <c r="D35" s="336"/>
      <c r="E35" s="90"/>
      <c r="F35" s="90"/>
      <c r="G35" s="218"/>
      <c r="H35" s="90"/>
      <c r="I35" s="90"/>
      <c r="J35" s="90"/>
      <c r="K35" s="89"/>
      <c r="L35" s="132"/>
      <c r="M35" s="90"/>
      <c r="N35" s="90"/>
      <c r="O35" s="90"/>
      <c r="P35" s="90"/>
      <c r="Q35" s="90"/>
      <c r="R35" s="211"/>
      <c r="S35" s="90"/>
      <c r="T35" s="90"/>
      <c r="U35" s="90"/>
      <c r="V35" s="21"/>
      <c r="W35" s="21"/>
      <c r="X35" s="21"/>
      <c r="Y35" s="18"/>
      <c r="AA35" s="18"/>
      <c r="AD35" s="18"/>
      <c r="AE35" s="8"/>
      <c r="AF35" s="19"/>
      <c r="AG35" s="19"/>
      <c r="AH35" s="19"/>
    </row>
    <row r="36" spans="2:34" ht="21" customHeight="1" thickBot="1">
      <c r="B36" s="21"/>
      <c r="C36" s="89"/>
      <c r="D36" s="90"/>
      <c r="E36" s="90"/>
      <c r="F36" s="337" t="s">
        <v>166</v>
      </c>
      <c r="G36" s="219"/>
      <c r="H36" s="217"/>
      <c r="I36" s="217"/>
      <c r="J36" s="217"/>
      <c r="K36" s="98">
        <v>8</v>
      </c>
      <c r="L36" s="132"/>
      <c r="M36" s="90"/>
      <c r="N36" s="90"/>
      <c r="O36" s="90"/>
      <c r="P36" s="90"/>
      <c r="Q36" s="90"/>
      <c r="R36" s="211"/>
      <c r="S36" s="90"/>
      <c r="T36" s="90"/>
      <c r="U36" s="90"/>
      <c r="V36" s="21"/>
      <c r="W36" s="21"/>
      <c r="X36" s="21"/>
      <c r="Y36" s="18"/>
      <c r="AA36" s="18"/>
      <c r="AD36" s="18"/>
      <c r="AE36" s="8"/>
      <c r="AF36" s="19"/>
      <c r="AG36" s="19"/>
      <c r="AH36" s="19"/>
    </row>
    <row r="37" spans="3:34" ht="21" customHeight="1" thickTop="1">
      <c r="C37" s="88" t="s">
        <v>133</v>
      </c>
      <c r="D37" s="88"/>
      <c r="E37" s="90"/>
      <c r="F37" s="338"/>
      <c r="G37" s="93"/>
      <c r="H37" s="90" t="s">
        <v>125</v>
      </c>
      <c r="I37" s="90"/>
      <c r="J37" s="133"/>
      <c r="K37" s="98"/>
      <c r="L37" s="132"/>
      <c r="M37" s="90"/>
      <c r="N37" s="90"/>
      <c r="O37" s="90"/>
      <c r="P37" s="90"/>
      <c r="Q37" s="90"/>
      <c r="R37" s="211"/>
      <c r="S37" s="90"/>
      <c r="T37" s="90"/>
      <c r="U37" s="90"/>
      <c r="V37" s="21"/>
      <c r="W37" s="21"/>
      <c r="X37" s="21"/>
      <c r="Y37" s="18"/>
      <c r="AA37" s="18"/>
      <c r="AD37" s="18"/>
      <c r="AE37" s="8"/>
      <c r="AF37" s="19"/>
      <c r="AG37" s="19"/>
      <c r="AH37" s="19"/>
    </row>
    <row r="38" spans="2:34" ht="21" customHeight="1">
      <c r="B38" s="131"/>
      <c r="C38" s="333" t="s">
        <v>72</v>
      </c>
      <c r="D38" s="334"/>
      <c r="E38" s="92"/>
      <c r="F38" s="140" t="s">
        <v>125</v>
      </c>
      <c r="G38" s="93"/>
      <c r="H38" s="97"/>
      <c r="I38" s="90"/>
      <c r="J38" s="133"/>
      <c r="K38" s="98"/>
      <c r="L38" s="132"/>
      <c r="M38" s="90"/>
      <c r="N38" s="90"/>
      <c r="O38" s="90"/>
      <c r="P38" s="90"/>
      <c r="Q38" s="90"/>
      <c r="R38" s="211"/>
      <c r="S38" s="90"/>
      <c r="T38" s="90"/>
      <c r="U38" s="90"/>
      <c r="V38" s="21"/>
      <c r="W38" s="21"/>
      <c r="X38" s="21"/>
      <c r="Y38" s="18"/>
      <c r="AA38" s="18"/>
      <c r="AD38" s="18"/>
      <c r="AE38" s="8"/>
      <c r="AF38" s="19"/>
      <c r="AG38" s="19"/>
      <c r="AH38" s="19"/>
    </row>
    <row r="39" spans="2:34" ht="21" customHeight="1">
      <c r="B39" s="131"/>
      <c r="C39" s="335"/>
      <c r="D39" s="336"/>
      <c r="E39" s="96"/>
      <c r="F39" s="96"/>
      <c r="G39" s="93">
        <v>7</v>
      </c>
      <c r="H39" s="90"/>
      <c r="I39" s="90"/>
      <c r="J39" s="133" t="s">
        <v>129</v>
      </c>
      <c r="K39" s="98"/>
      <c r="L39" s="132"/>
      <c r="M39" s="90"/>
      <c r="N39" s="90"/>
      <c r="O39" s="90"/>
      <c r="P39" s="90"/>
      <c r="Q39" s="90"/>
      <c r="R39" s="211"/>
      <c r="S39" s="90"/>
      <c r="T39" s="90"/>
      <c r="U39" s="90"/>
      <c r="V39" s="21"/>
      <c r="W39" s="21"/>
      <c r="X39" s="21"/>
      <c r="Y39" s="18"/>
      <c r="AA39" s="18"/>
      <c r="AD39" s="18"/>
      <c r="AE39" s="8"/>
      <c r="AF39" s="19"/>
      <c r="AG39" s="19"/>
      <c r="AH39" s="19"/>
    </row>
    <row r="40" spans="2:34" ht="21" customHeight="1">
      <c r="B40" s="21"/>
      <c r="C40" s="89"/>
      <c r="D40" s="90"/>
      <c r="E40" s="90"/>
      <c r="F40" s="90"/>
      <c r="G40" s="58"/>
      <c r="H40" s="90"/>
      <c r="I40" s="90"/>
      <c r="J40" s="133"/>
      <c r="K40" s="98"/>
      <c r="L40" s="132"/>
      <c r="M40" s="90"/>
      <c r="N40" s="90"/>
      <c r="O40" s="90"/>
      <c r="P40" s="90"/>
      <c r="Q40" s="90"/>
      <c r="R40" s="211"/>
      <c r="S40" s="90"/>
      <c r="T40" s="90"/>
      <c r="U40" s="90"/>
      <c r="V40" s="21"/>
      <c r="W40" s="21"/>
      <c r="X40" s="21"/>
      <c r="Y40" s="18"/>
      <c r="AA40" s="18"/>
      <c r="AD40" s="18"/>
      <c r="AE40" s="8"/>
      <c r="AF40" s="19"/>
      <c r="AG40" s="19"/>
      <c r="AH40" s="19"/>
    </row>
    <row r="41" spans="2:34" ht="21" customHeight="1">
      <c r="B41" s="21"/>
      <c r="C41" s="89"/>
      <c r="D41" s="90"/>
      <c r="E41" s="90"/>
      <c r="F41" s="90"/>
      <c r="G41" s="58"/>
      <c r="H41" s="90"/>
      <c r="I41" s="90"/>
      <c r="J41" s="133"/>
      <c r="K41" s="98"/>
      <c r="L41" s="132"/>
      <c r="M41" s="90"/>
      <c r="N41" s="90"/>
      <c r="O41" s="90"/>
      <c r="P41" s="90"/>
      <c r="Q41" s="90"/>
      <c r="R41" s="211"/>
      <c r="S41" s="90"/>
      <c r="T41" s="90"/>
      <c r="U41" s="90"/>
      <c r="V41" s="21"/>
      <c r="W41" s="21"/>
      <c r="X41" s="21"/>
      <c r="Y41" s="18"/>
      <c r="AA41" s="18"/>
      <c r="AD41" s="18"/>
      <c r="AE41" s="8"/>
      <c r="AF41" s="19"/>
      <c r="AG41" s="19"/>
      <c r="AH41" s="19"/>
    </row>
    <row r="42" spans="2:34" ht="21" customHeight="1" thickBot="1">
      <c r="B42" s="21"/>
      <c r="C42" s="89" t="s">
        <v>134</v>
      </c>
      <c r="D42" s="90"/>
      <c r="E42" s="90"/>
      <c r="F42" s="90" t="s">
        <v>125</v>
      </c>
      <c r="G42" s="90"/>
      <c r="H42" s="95" t="s">
        <v>125</v>
      </c>
      <c r="I42" s="90"/>
      <c r="J42" s="338" t="s">
        <v>171</v>
      </c>
      <c r="K42" s="98"/>
      <c r="L42" s="132"/>
      <c r="M42" s="90"/>
      <c r="N42" s="90"/>
      <c r="O42" s="90"/>
      <c r="P42" s="90"/>
      <c r="Q42" s="90"/>
      <c r="R42" s="211"/>
      <c r="S42" s="90"/>
      <c r="T42" s="90"/>
      <c r="U42" s="90"/>
      <c r="V42" s="21"/>
      <c r="W42" s="21"/>
      <c r="X42" s="21"/>
      <c r="Y42" s="18"/>
      <c r="AA42" s="18"/>
      <c r="AD42" s="18"/>
      <c r="AE42" s="8"/>
      <c r="AF42" s="19"/>
      <c r="AG42" s="19"/>
      <c r="AH42" s="19"/>
    </row>
    <row r="43" spans="2:34" ht="21" customHeight="1" thickBot="1" thickTop="1">
      <c r="B43" s="131"/>
      <c r="C43" s="333" t="s">
        <v>92</v>
      </c>
      <c r="D43" s="334"/>
      <c r="E43" s="214"/>
      <c r="F43" s="217"/>
      <c r="G43" s="98">
        <v>11</v>
      </c>
      <c r="H43" s="89"/>
      <c r="I43" s="90"/>
      <c r="J43" s="337"/>
      <c r="K43" s="227"/>
      <c r="L43" s="225"/>
      <c r="M43" s="98">
        <v>2</v>
      </c>
      <c r="N43" s="90"/>
      <c r="O43" s="90"/>
      <c r="P43" s="90"/>
      <c r="Q43" s="90"/>
      <c r="R43" s="211"/>
      <c r="S43" s="90"/>
      <c r="T43" s="90"/>
      <c r="U43" s="90"/>
      <c r="V43" s="21"/>
      <c r="W43" s="21"/>
      <c r="X43" s="21"/>
      <c r="Y43" s="18"/>
      <c r="AA43" s="18"/>
      <c r="AD43" s="18"/>
      <c r="AE43" s="8"/>
      <c r="AF43" s="19"/>
      <c r="AG43" s="19"/>
      <c r="AH43" s="19"/>
    </row>
    <row r="44" spans="2:34" ht="21" customHeight="1" thickTop="1">
      <c r="B44" s="131"/>
      <c r="C44" s="335"/>
      <c r="D44" s="336"/>
      <c r="E44" s="90"/>
      <c r="F44" s="95" t="s">
        <v>125</v>
      </c>
      <c r="G44" s="218"/>
      <c r="H44" s="89"/>
      <c r="I44" s="90"/>
      <c r="J44" s="90"/>
      <c r="K44" s="218"/>
      <c r="L44" s="90"/>
      <c r="M44" s="90" t="s">
        <v>125</v>
      </c>
      <c r="N44" s="90"/>
      <c r="O44" s="90"/>
      <c r="P44" s="90"/>
      <c r="Q44" s="90"/>
      <c r="R44" s="211"/>
      <c r="S44" s="90"/>
      <c r="T44" s="25" t="s">
        <v>125</v>
      </c>
      <c r="U44" s="90"/>
      <c r="V44" s="21" t="s">
        <v>125</v>
      </c>
      <c r="W44" s="21"/>
      <c r="X44" s="25" t="s">
        <v>125</v>
      </c>
      <c r="Y44" s="18"/>
      <c r="AA44" s="18"/>
      <c r="AD44" s="18"/>
      <c r="AE44" s="8"/>
      <c r="AF44" s="19"/>
      <c r="AG44" s="19"/>
      <c r="AH44" s="19"/>
    </row>
    <row r="45" spans="2:34" ht="21" customHeight="1" thickBot="1">
      <c r="B45" s="21"/>
      <c r="C45" s="89"/>
      <c r="D45" s="90"/>
      <c r="E45" s="90"/>
      <c r="F45" s="337" t="s">
        <v>167</v>
      </c>
      <c r="G45" s="219"/>
      <c r="H45" s="213"/>
      <c r="I45" s="98">
        <v>7</v>
      </c>
      <c r="J45" s="90"/>
      <c r="K45" s="218"/>
      <c r="L45" s="90"/>
      <c r="M45" s="90"/>
      <c r="N45" s="90"/>
      <c r="O45" s="90"/>
      <c r="P45" s="90"/>
      <c r="Q45" s="90"/>
      <c r="R45" s="211"/>
      <c r="S45" s="90"/>
      <c r="T45" s="25"/>
      <c r="U45" s="90"/>
      <c r="V45" s="21"/>
      <c r="W45" s="21"/>
      <c r="X45" s="25"/>
      <c r="Y45" s="18"/>
      <c r="AA45" s="18"/>
      <c r="AD45" s="18"/>
      <c r="AE45" s="8"/>
      <c r="AF45" s="19"/>
      <c r="AG45" s="19"/>
      <c r="AH45" s="19"/>
    </row>
    <row r="46" spans="3:34" ht="21" customHeight="1" thickTop="1">
      <c r="C46" s="91" t="s">
        <v>135</v>
      </c>
      <c r="D46" s="92"/>
      <c r="E46" s="90"/>
      <c r="F46" s="338"/>
      <c r="G46" s="221"/>
      <c r="H46" s="133"/>
      <c r="I46" s="98"/>
      <c r="J46" s="90"/>
      <c r="K46" s="218"/>
      <c r="L46" s="90"/>
      <c r="M46" s="90"/>
      <c r="N46" s="90"/>
      <c r="O46" s="90"/>
      <c r="P46" s="90"/>
      <c r="Q46" s="90"/>
      <c r="R46" s="211"/>
      <c r="S46" s="90"/>
      <c r="T46" s="25"/>
      <c r="U46" s="90"/>
      <c r="V46" s="21"/>
      <c r="W46" s="21"/>
      <c r="X46" s="25"/>
      <c r="Y46" s="18"/>
      <c r="AA46" s="18"/>
      <c r="AD46" s="18"/>
      <c r="AE46" s="8"/>
      <c r="AF46" s="19"/>
      <c r="AG46" s="19"/>
      <c r="AH46" s="19"/>
    </row>
    <row r="47" spans="2:34" ht="21" customHeight="1">
      <c r="B47" s="131" t="s">
        <v>125</v>
      </c>
      <c r="C47" s="333" t="s">
        <v>95</v>
      </c>
      <c r="D47" s="339"/>
      <c r="E47" s="139"/>
      <c r="F47" s="140" t="s">
        <v>125</v>
      </c>
      <c r="G47" s="98"/>
      <c r="H47" s="133"/>
      <c r="I47" s="98"/>
      <c r="J47" s="90"/>
      <c r="K47" s="218"/>
      <c r="L47" s="89" t="s">
        <v>129</v>
      </c>
      <c r="M47" s="90"/>
      <c r="N47" s="90"/>
      <c r="O47" s="90"/>
      <c r="P47" s="90"/>
      <c r="Q47" s="90"/>
      <c r="R47" s="211"/>
      <c r="S47" s="90"/>
      <c r="T47" s="90"/>
      <c r="U47" s="90"/>
      <c r="V47" s="21"/>
      <c r="W47" s="21"/>
      <c r="X47" s="21"/>
      <c r="Y47" s="18"/>
      <c r="Z47" s="28"/>
      <c r="AA47" s="18"/>
      <c r="AD47" s="18"/>
      <c r="AE47" s="8"/>
      <c r="AF47" s="19"/>
      <c r="AG47" s="19"/>
      <c r="AH47" s="19"/>
    </row>
    <row r="48" spans="2:34" ht="21" customHeight="1" thickBot="1">
      <c r="B48" s="131"/>
      <c r="C48" s="340"/>
      <c r="D48" s="341"/>
      <c r="E48" s="96"/>
      <c r="F48" s="96"/>
      <c r="G48" s="98">
        <v>4</v>
      </c>
      <c r="H48" s="338" t="s">
        <v>169</v>
      </c>
      <c r="I48" s="98"/>
      <c r="J48" s="90"/>
      <c r="K48" s="218"/>
      <c r="L48" s="90"/>
      <c r="M48" s="90"/>
      <c r="N48" s="90"/>
      <c r="O48" s="90"/>
      <c r="P48" s="90"/>
      <c r="Q48" s="90"/>
      <c r="R48" s="211"/>
      <c r="S48" s="90"/>
      <c r="T48" s="90"/>
      <c r="U48" s="90"/>
      <c r="V48" s="21"/>
      <c r="W48" s="21"/>
      <c r="X48" s="21"/>
      <c r="Y48" s="18"/>
      <c r="AA48" s="18"/>
      <c r="AD48" s="18"/>
      <c r="AE48" s="8"/>
      <c r="AF48" s="19"/>
      <c r="AG48" s="19"/>
      <c r="AH48" s="19"/>
    </row>
    <row r="49" spans="2:34" ht="21" customHeight="1" thickTop="1">
      <c r="B49" s="21"/>
      <c r="C49" s="89"/>
      <c r="D49" s="90"/>
      <c r="E49" s="90"/>
      <c r="F49" s="90"/>
      <c r="G49" s="90"/>
      <c r="H49" s="337"/>
      <c r="I49" s="227"/>
      <c r="J49" s="225"/>
      <c r="K49" s="93">
        <v>9</v>
      </c>
      <c r="L49" s="90"/>
      <c r="M49" s="90"/>
      <c r="N49" s="90"/>
      <c r="O49" s="89"/>
      <c r="P49" s="89"/>
      <c r="Q49" s="89"/>
      <c r="R49" s="228"/>
      <c r="S49" s="90"/>
      <c r="T49" s="90"/>
      <c r="U49" s="90"/>
      <c r="V49" s="21"/>
      <c r="W49" s="21"/>
      <c r="X49" s="21"/>
      <c r="Y49" s="18"/>
      <c r="AA49" s="18"/>
      <c r="AD49" s="18"/>
      <c r="AE49" s="8"/>
      <c r="AF49" s="19"/>
      <c r="AG49" s="19"/>
      <c r="AH49" s="19"/>
    </row>
    <row r="50" spans="3:34" ht="21" customHeight="1">
      <c r="C50" s="88" t="s">
        <v>136</v>
      </c>
      <c r="D50" s="89"/>
      <c r="E50" s="90"/>
      <c r="F50" s="90" t="s">
        <v>125</v>
      </c>
      <c r="G50" s="90"/>
      <c r="H50" s="95" t="s">
        <v>125</v>
      </c>
      <c r="I50" s="218"/>
      <c r="J50" s="90"/>
      <c r="K50" s="88"/>
      <c r="L50" s="90"/>
      <c r="M50" s="90"/>
      <c r="N50" s="90"/>
      <c r="O50" s="89"/>
      <c r="P50" s="89"/>
      <c r="Q50" s="89"/>
      <c r="R50" s="228"/>
      <c r="S50" s="342" t="s">
        <v>11</v>
      </c>
      <c r="T50" s="25"/>
      <c r="U50" s="99" t="s">
        <v>11</v>
      </c>
      <c r="V50" s="21"/>
      <c r="W50" s="21"/>
      <c r="X50" s="25"/>
      <c r="Y50" s="18"/>
      <c r="AA50" s="18"/>
      <c r="AD50" s="18"/>
      <c r="AE50" s="8"/>
      <c r="AF50" s="19"/>
      <c r="AG50" s="19"/>
      <c r="AH50" s="19"/>
    </row>
    <row r="51" spans="2:34" s="1" customFormat="1" ht="21" customHeight="1" thickBot="1">
      <c r="B51" s="21"/>
      <c r="C51" s="333" t="s">
        <v>256</v>
      </c>
      <c r="D51" s="334"/>
      <c r="E51" s="94"/>
      <c r="F51" s="90"/>
      <c r="G51" s="90"/>
      <c r="H51" s="89"/>
      <c r="I51" s="218"/>
      <c r="J51" s="90"/>
      <c r="K51" s="101"/>
      <c r="L51" s="101"/>
      <c r="M51" s="90"/>
      <c r="N51" s="90"/>
      <c r="O51" s="345" t="s">
        <v>137</v>
      </c>
      <c r="P51" s="142" t="s">
        <v>137</v>
      </c>
      <c r="Q51" s="102"/>
      <c r="R51" s="235"/>
      <c r="S51" s="343"/>
      <c r="T51" s="25"/>
      <c r="U51" s="99"/>
      <c r="V51" s="21"/>
      <c r="W51" s="21"/>
      <c r="X51" s="25"/>
      <c r="Z51" s="28"/>
      <c r="AB51" s="21"/>
      <c r="AC51" s="21"/>
      <c r="AE51" s="16"/>
      <c r="AF51" s="21"/>
      <c r="AG51" s="21"/>
      <c r="AH51" s="21"/>
    </row>
    <row r="52" spans="2:34" s="1" customFormat="1" ht="21" customHeight="1" thickTop="1">
      <c r="B52" s="21"/>
      <c r="C52" s="335"/>
      <c r="D52" s="336"/>
      <c r="E52" s="225"/>
      <c r="F52" s="226"/>
      <c r="G52" s="225"/>
      <c r="H52" s="225"/>
      <c r="I52" s="98">
        <v>8</v>
      </c>
      <c r="J52" s="89"/>
      <c r="K52" s="101"/>
      <c r="L52" s="101"/>
      <c r="M52" s="101"/>
      <c r="N52" s="101"/>
      <c r="O52" s="346"/>
      <c r="P52" s="142"/>
      <c r="Q52" s="103"/>
      <c r="R52" s="236"/>
      <c r="S52" s="343"/>
      <c r="T52" s="90"/>
      <c r="U52" s="99"/>
      <c r="V52" s="21"/>
      <c r="W52" s="21"/>
      <c r="X52" s="21"/>
      <c r="AB52" s="21"/>
      <c r="AC52" s="21"/>
      <c r="AE52" s="16"/>
      <c r="AF52" s="21"/>
      <c r="AG52" s="21"/>
      <c r="AH52" s="21"/>
    </row>
    <row r="53" spans="2:34" s="1" customFormat="1" ht="21" customHeight="1">
      <c r="B53" s="21"/>
      <c r="C53" s="89"/>
      <c r="D53" s="90"/>
      <c r="E53" s="90"/>
      <c r="F53" s="90"/>
      <c r="G53" s="90"/>
      <c r="H53" s="97"/>
      <c r="I53" s="90"/>
      <c r="J53" s="101"/>
      <c r="K53" s="101"/>
      <c r="L53" s="101"/>
      <c r="M53" s="101"/>
      <c r="N53" s="101"/>
      <c r="O53" s="346"/>
      <c r="P53" s="142"/>
      <c r="Q53" s="103"/>
      <c r="R53" s="236"/>
      <c r="S53" s="343"/>
      <c r="T53" s="90"/>
      <c r="U53" s="99"/>
      <c r="V53" s="21"/>
      <c r="W53" s="21"/>
      <c r="X53" s="21"/>
      <c r="AB53" s="21"/>
      <c r="AC53" s="21"/>
      <c r="AE53" s="16"/>
      <c r="AF53" s="21"/>
      <c r="AG53" s="21"/>
      <c r="AH53" s="21"/>
    </row>
    <row r="54" spans="2:34" s="1" customFormat="1" ht="21" customHeight="1">
      <c r="B54" s="21"/>
      <c r="C54" s="89"/>
      <c r="D54" s="90"/>
      <c r="E54" s="90"/>
      <c r="F54" s="90"/>
      <c r="G54" s="90"/>
      <c r="H54" s="97"/>
      <c r="I54" s="90"/>
      <c r="J54" s="101"/>
      <c r="K54" s="101"/>
      <c r="L54" s="101"/>
      <c r="M54" s="101"/>
      <c r="N54" s="101"/>
      <c r="O54" s="346"/>
      <c r="P54" s="142"/>
      <c r="Q54" s="103"/>
      <c r="R54" s="236"/>
      <c r="S54" s="343"/>
      <c r="T54" s="90"/>
      <c r="U54" s="99"/>
      <c r="V54" s="21"/>
      <c r="W54" s="21"/>
      <c r="X54" s="21"/>
      <c r="AB54" s="21"/>
      <c r="AC54" s="21"/>
      <c r="AE54" s="16"/>
      <c r="AF54" s="21"/>
      <c r="AG54" s="21"/>
      <c r="AH54" s="21"/>
    </row>
    <row r="55" spans="2:33" s="1" customFormat="1" ht="21" customHeight="1">
      <c r="B55" s="21"/>
      <c r="C55" s="89"/>
      <c r="D55" s="90"/>
      <c r="E55" s="90"/>
      <c r="F55" s="90"/>
      <c r="G55" s="97"/>
      <c r="H55" s="144"/>
      <c r="I55" s="333" t="s">
        <v>279</v>
      </c>
      <c r="J55" s="348"/>
      <c r="K55" s="348"/>
      <c r="L55" s="339"/>
      <c r="M55" s="101"/>
      <c r="N55" s="234">
        <v>5</v>
      </c>
      <c r="O55" s="346"/>
      <c r="P55" s="103"/>
      <c r="Q55" s="90"/>
      <c r="R55" s="211"/>
      <c r="S55" s="343"/>
      <c r="T55" s="145"/>
      <c r="U55" s="90"/>
      <c r="V55" s="21"/>
      <c r="W55" s="21"/>
      <c r="AA55" s="21"/>
      <c r="AB55" s="21"/>
      <c r="AD55" s="16"/>
      <c r="AE55" s="21"/>
      <c r="AF55" s="21"/>
      <c r="AG55" s="21"/>
    </row>
    <row r="56" spans="2:33" s="1" customFormat="1" ht="21" customHeight="1">
      <c r="B56" s="21"/>
      <c r="C56" s="89"/>
      <c r="D56" s="90"/>
      <c r="E56" s="90"/>
      <c r="F56" s="90"/>
      <c r="G56" s="101"/>
      <c r="H56" s="144"/>
      <c r="I56" s="340"/>
      <c r="J56" s="349"/>
      <c r="K56" s="349"/>
      <c r="L56" s="341"/>
      <c r="M56" s="138"/>
      <c r="N56" s="90"/>
      <c r="O56" s="346"/>
      <c r="P56" s="103"/>
      <c r="Q56" s="90"/>
      <c r="R56" s="211"/>
      <c r="S56" s="343"/>
      <c r="T56" s="145"/>
      <c r="U56" s="90"/>
      <c r="V56" s="21"/>
      <c r="W56" s="21"/>
      <c r="AA56" s="21"/>
      <c r="AB56" s="21"/>
      <c r="AD56" s="16"/>
      <c r="AE56" s="21"/>
      <c r="AF56" s="21"/>
      <c r="AG56" s="21"/>
    </row>
    <row r="57" spans="2:33" s="1" customFormat="1" ht="21" customHeight="1" thickBot="1">
      <c r="B57" s="21"/>
      <c r="C57" s="89"/>
      <c r="D57" s="90"/>
      <c r="E57" s="90"/>
      <c r="F57" s="90"/>
      <c r="G57" s="97"/>
      <c r="H57" s="90"/>
      <c r="I57" s="101"/>
      <c r="J57" s="101"/>
      <c r="K57" s="101"/>
      <c r="L57" s="101"/>
      <c r="M57" s="338" t="s">
        <v>183</v>
      </c>
      <c r="N57" s="90"/>
      <c r="O57" s="346"/>
      <c r="P57" s="103"/>
      <c r="Q57" s="337" t="s">
        <v>184</v>
      </c>
      <c r="R57" s="237"/>
      <c r="S57" s="343"/>
      <c r="T57" s="145"/>
      <c r="U57" s="90"/>
      <c r="V57" s="21"/>
      <c r="W57" s="21"/>
      <c r="AA57" s="21"/>
      <c r="AB57" s="21"/>
      <c r="AD57" s="16"/>
      <c r="AE57" s="21"/>
      <c r="AF57" s="21"/>
      <c r="AG57" s="21"/>
    </row>
    <row r="58" spans="2:33" s="1" customFormat="1" ht="21" customHeight="1" thickTop="1">
      <c r="B58" s="21"/>
      <c r="C58" s="89"/>
      <c r="D58" s="90"/>
      <c r="E58" s="90"/>
      <c r="F58" s="90"/>
      <c r="G58" s="97"/>
      <c r="H58" s="90"/>
      <c r="I58" s="101"/>
      <c r="J58" s="101"/>
      <c r="K58" s="101"/>
      <c r="L58" s="101"/>
      <c r="M58" s="337"/>
      <c r="N58" s="231"/>
      <c r="O58" s="346"/>
      <c r="P58" s="103"/>
      <c r="Q58" s="338"/>
      <c r="R58" s="90"/>
      <c r="S58" s="343"/>
      <c r="T58" s="145"/>
      <c r="U58" s="90"/>
      <c r="V58" s="21"/>
      <c r="W58" s="21"/>
      <c r="AA58" s="21"/>
      <c r="AB58" s="21"/>
      <c r="AD58" s="16"/>
      <c r="AE58" s="21"/>
      <c r="AF58" s="21"/>
      <c r="AG58" s="21"/>
    </row>
    <row r="59" spans="2:33" s="1" customFormat="1" ht="21" customHeight="1" thickBot="1">
      <c r="B59" s="21"/>
      <c r="C59" s="89"/>
      <c r="D59" s="90"/>
      <c r="E59" s="90"/>
      <c r="F59" s="90"/>
      <c r="G59" s="97"/>
      <c r="H59" s="144"/>
      <c r="I59" s="333" t="s">
        <v>280</v>
      </c>
      <c r="J59" s="348"/>
      <c r="K59" s="348"/>
      <c r="L59" s="339"/>
      <c r="M59" s="101"/>
      <c r="N59" s="232"/>
      <c r="O59" s="346"/>
      <c r="P59" s="103"/>
      <c r="Q59" s="132"/>
      <c r="R59" s="90"/>
      <c r="S59" s="343"/>
      <c r="T59" s="145"/>
      <c r="U59" s="90"/>
      <c r="V59" s="21"/>
      <c r="W59" s="21"/>
      <c r="AA59" s="21"/>
      <c r="AB59" s="21"/>
      <c r="AD59" s="16"/>
      <c r="AE59" s="21"/>
      <c r="AF59" s="21"/>
      <c r="AG59" s="21"/>
    </row>
    <row r="60" spans="2:33" s="1" customFormat="1" ht="21" customHeight="1" thickTop="1">
      <c r="B60" s="21"/>
      <c r="C60" s="89"/>
      <c r="D60" s="90"/>
      <c r="E60" s="90"/>
      <c r="F60" s="90"/>
      <c r="G60" s="101"/>
      <c r="H60" s="144"/>
      <c r="I60" s="340"/>
      <c r="J60" s="349"/>
      <c r="K60" s="349"/>
      <c r="L60" s="341"/>
      <c r="M60" s="230"/>
      <c r="N60" s="233">
        <v>11</v>
      </c>
      <c r="O60" s="346"/>
      <c r="P60" s="103"/>
      <c r="Q60" s="132" t="s">
        <v>125</v>
      </c>
      <c r="R60" s="90"/>
      <c r="S60" s="343"/>
      <c r="T60" s="145"/>
      <c r="U60" s="90"/>
      <c r="V60" s="21"/>
      <c r="W60" s="21"/>
      <c r="AA60" s="21"/>
      <c r="AB60" s="21"/>
      <c r="AD60" s="16"/>
      <c r="AE60" s="21"/>
      <c r="AF60" s="21"/>
      <c r="AG60" s="21"/>
    </row>
    <row r="61" spans="2:34" s="1" customFormat="1" ht="21" customHeight="1">
      <c r="B61" s="21"/>
      <c r="C61" s="89"/>
      <c r="D61" s="90"/>
      <c r="E61" s="90"/>
      <c r="F61" s="90"/>
      <c r="G61" s="90"/>
      <c r="H61" s="89"/>
      <c r="I61" s="90"/>
      <c r="J61" s="89"/>
      <c r="K61" s="89"/>
      <c r="L61" s="90"/>
      <c r="M61" s="89"/>
      <c r="N61" s="90"/>
      <c r="O61" s="346"/>
      <c r="P61" s="142"/>
      <c r="Q61" s="143"/>
      <c r="R61" s="103"/>
      <c r="S61" s="343"/>
      <c r="T61" s="90"/>
      <c r="U61" s="99"/>
      <c r="V61" s="21"/>
      <c r="W61" s="21"/>
      <c r="X61" s="21"/>
      <c r="Z61" s="28"/>
      <c r="AB61" s="21"/>
      <c r="AC61" s="21"/>
      <c r="AE61" s="16"/>
      <c r="AF61" s="21"/>
      <c r="AG61" s="21"/>
      <c r="AH61" s="21"/>
    </row>
    <row r="62" spans="2:34" s="1" customFormat="1" ht="21" customHeight="1">
      <c r="B62" s="21"/>
      <c r="C62" s="88" t="s">
        <v>138</v>
      </c>
      <c r="D62" s="88"/>
      <c r="E62" s="58"/>
      <c r="F62" s="58"/>
      <c r="G62" s="58"/>
      <c r="H62" s="88"/>
      <c r="I62" s="58"/>
      <c r="J62" s="89"/>
      <c r="K62" s="101"/>
      <c r="L62" s="101"/>
      <c r="M62" s="101"/>
      <c r="N62" s="101"/>
      <c r="O62" s="346"/>
      <c r="P62" s="142"/>
      <c r="Q62" s="143"/>
      <c r="R62" s="103"/>
      <c r="S62" s="343"/>
      <c r="T62" s="90"/>
      <c r="U62" s="99"/>
      <c r="V62" s="21"/>
      <c r="W62" s="21"/>
      <c r="X62" s="21"/>
      <c r="AB62" s="21"/>
      <c r="AC62" s="21"/>
      <c r="AE62" s="16"/>
      <c r="AF62" s="21"/>
      <c r="AG62" s="21"/>
      <c r="AH62" s="21"/>
    </row>
    <row r="63" spans="2:34" s="1" customFormat="1" ht="21" customHeight="1" thickBot="1">
      <c r="B63" s="21"/>
      <c r="C63" s="333" t="s">
        <v>73</v>
      </c>
      <c r="D63" s="339"/>
      <c r="E63" s="214"/>
      <c r="F63" s="217"/>
      <c r="G63" s="217"/>
      <c r="H63" s="213" t="s">
        <v>125</v>
      </c>
      <c r="I63" s="98">
        <v>9</v>
      </c>
      <c r="J63" s="101"/>
      <c r="K63" s="101"/>
      <c r="L63" s="101"/>
      <c r="M63" s="101"/>
      <c r="N63" s="101"/>
      <c r="O63" s="346"/>
      <c r="P63" s="142"/>
      <c r="Q63" s="143"/>
      <c r="R63" s="103"/>
      <c r="S63" s="343"/>
      <c r="T63" s="90"/>
      <c r="U63" s="99"/>
      <c r="V63" s="21"/>
      <c r="W63" s="21"/>
      <c r="X63" s="21"/>
      <c r="AB63" s="21"/>
      <c r="AC63" s="21"/>
      <c r="AE63" s="16"/>
      <c r="AF63" s="21"/>
      <c r="AG63" s="21"/>
      <c r="AH63" s="21"/>
    </row>
    <row r="64" spans="2:34" s="1" customFormat="1" ht="21" customHeight="1" thickTop="1">
      <c r="B64" s="21"/>
      <c r="C64" s="340"/>
      <c r="D64" s="341"/>
      <c r="E64" s="94"/>
      <c r="F64" s="90"/>
      <c r="G64" s="90"/>
      <c r="H64" s="90"/>
      <c r="I64" s="218"/>
      <c r="J64" s="89"/>
      <c r="K64" s="89"/>
      <c r="L64" s="89"/>
      <c r="M64" s="90"/>
      <c r="N64" s="90"/>
      <c r="O64" s="347"/>
      <c r="P64" s="142"/>
      <c r="Q64" s="143"/>
      <c r="R64" s="103"/>
      <c r="S64" s="343"/>
      <c r="T64" s="90"/>
      <c r="U64" s="99"/>
      <c r="V64" s="21"/>
      <c r="W64" s="21"/>
      <c r="X64" s="21"/>
      <c r="Z64" s="28"/>
      <c r="AB64" s="21"/>
      <c r="AC64" s="21"/>
      <c r="AE64" s="16"/>
      <c r="AF64" s="21"/>
      <c r="AG64" s="21"/>
      <c r="AH64" s="21"/>
    </row>
    <row r="65" spans="2:34" s="1" customFormat="1" ht="21" customHeight="1">
      <c r="B65" s="21"/>
      <c r="C65" s="89"/>
      <c r="D65" s="90"/>
      <c r="E65" s="90"/>
      <c r="F65" s="90"/>
      <c r="G65" s="90"/>
      <c r="H65" s="90"/>
      <c r="I65" s="218"/>
      <c r="J65" s="90"/>
      <c r="K65" s="88"/>
      <c r="L65" s="58"/>
      <c r="M65" s="90"/>
      <c r="N65" s="90"/>
      <c r="O65" s="89"/>
      <c r="P65" s="89"/>
      <c r="Q65" s="133"/>
      <c r="R65" s="89"/>
      <c r="S65" s="344"/>
      <c r="T65" s="90"/>
      <c r="U65" s="99"/>
      <c r="V65" s="21"/>
      <c r="W65" s="21"/>
      <c r="X65" s="21"/>
      <c r="Z65" s="28"/>
      <c r="AB65" s="21"/>
      <c r="AC65" s="21"/>
      <c r="AE65" s="16"/>
      <c r="AF65" s="21"/>
      <c r="AG65" s="21"/>
      <c r="AH65" s="21"/>
    </row>
    <row r="66" spans="2:34" s="1" customFormat="1" ht="21" customHeight="1" thickBot="1">
      <c r="B66" s="28"/>
      <c r="C66" s="89" t="s">
        <v>139</v>
      </c>
      <c r="D66" s="89"/>
      <c r="E66" s="90"/>
      <c r="F66" s="90"/>
      <c r="G66" s="90"/>
      <c r="H66" s="337" t="s">
        <v>178</v>
      </c>
      <c r="I66" s="219"/>
      <c r="J66" s="217"/>
      <c r="K66" s="93">
        <v>10</v>
      </c>
      <c r="L66" s="58"/>
      <c r="M66" s="90"/>
      <c r="N66" s="90"/>
      <c r="O66" s="89"/>
      <c r="P66" s="89"/>
      <c r="Q66" s="133"/>
      <c r="R66" s="89"/>
      <c r="S66" s="90"/>
      <c r="T66" s="90"/>
      <c r="U66" s="90"/>
      <c r="V66" s="21"/>
      <c r="W66" s="21"/>
      <c r="X66" s="21"/>
      <c r="AB66" s="21"/>
      <c r="AC66" s="21"/>
      <c r="AE66" s="16"/>
      <c r="AF66" s="21"/>
      <c r="AG66" s="21"/>
      <c r="AH66" s="21"/>
    </row>
    <row r="67" spans="2:34" s="1" customFormat="1" ht="21" customHeight="1" thickBot="1" thickTop="1">
      <c r="B67" s="21"/>
      <c r="C67" s="333" t="s">
        <v>248</v>
      </c>
      <c r="D67" s="334"/>
      <c r="E67" s="214"/>
      <c r="F67" s="215" t="s">
        <v>125</v>
      </c>
      <c r="G67" s="98">
        <v>11</v>
      </c>
      <c r="H67" s="338"/>
      <c r="I67" s="98"/>
      <c r="J67" s="90"/>
      <c r="K67" s="218"/>
      <c r="L67" s="90"/>
      <c r="M67" s="58"/>
      <c r="N67" s="58"/>
      <c r="O67" s="90"/>
      <c r="P67" s="90"/>
      <c r="Q67" s="132"/>
      <c r="R67" s="90"/>
      <c r="S67" s="90"/>
      <c r="T67" s="90"/>
      <c r="U67" s="90"/>
      <c r="V67" s="21"/>
      <c r="W67" s="21"/>
      <c r="X67" s="21"/>
      <c r="AB67" s="21"/>
      <c r="AC67" s="21"/>
      <c r="AE67" s="16"/>
      <c r="AF67" s="21"/>
      <c r="AG67" s="21"/>
      <c r="AH67" s="21"/>
    </row>
    <row r="68" spans="2:34" s="1" customFormat="1" ht="21" customHeight="1" thickTop="1">
      <c r="B68" s="21"/>
      <c r="C68" s="335"/>
      <c r="D68" s="336"/>
      <c r="E68" s="90"/>
      <c r="F68" s="90"/>
      <c r="G68" s="218"/>
      <c r="H68" s="132"/>
      <c r="I68" s="98"/>
      <c r="J68" s="90"/>
      <c r="K68" s="218"/>
      <c r="L68" s="90"/>
      <c r="M68" s="58"/>
      <c r="N68" s="58"/>
      <c r="O68" s="90"/>
      <c r="P68" s="90"/>
      <c r="Q68" s="132"/>
      <c r="R68" s="90"/>
      <c r="S68" s="90"/>
      <c r="T68" s="90"/>
      <c r="U68" s="90"/>
      <c r="V68" s="21"/>
      <c r="W68" s="21"/>
      <c r="X68" s="21"/>
      <c r="Z68" s="28"/>
      <c r="AB68" s="21"/>
      <c r="AC68" s="21"/>
      <c r="AE68" s="16"/>
      <c r="AF68" s="21"/>
      <c r="AG68" s="21"/>
      <c r="AH68" s="21"/>
    </row>
    <row r="69" spans="2:34" s="1" customFormat="1" ht="21" customHeight="1" thickBot="1">
      <c r="B69" s="21"/>
      <c r="C69" s="89"/>
      <c r="D69" s="90"/>
      <c r="E69" s="90"/>
      <c r="F69" s="337" t="s">
        <v>175</v>
      </c>
      <c r="G69" s="219"/>
      <c r="H69" s="216"/>
      <c r="I69" s="98"/>
      <c r="J69" s="90"/>
      <c r="K69" s="218"/>
      <c r="L69" s="90"/>
      <c r="M69" s="90"/>
      <c r="N69" s="90"/>
      <c r="O69" s="90"/>
      <c r="P69" s="90" t="s">
        <v>125</v>
      </c>
      <c r="Q69" s="132"/>
      <c r="R69" s="90"/>
      <c r="S69" s="90"/>
      <c r="T69" s="90"/>
      <c r="U69" s="90"/>
      <c r="V69" s="21"/>
      <c r="W69" s="21"/>
      <c r="X69" s="21"/>
      <c r="AB69" s="21"/>
      <c r="AC69" s="21"/>
      <c r="AE69" s="16"/>
      <c r="AF69" s="21"/>
      <c r="AG69" s="21"/>
      <c r="AH69" s="21"/>
    </row>
    <row r="70" spans="2:34" s="1" customFormat="1" ht="21" customHeight="1" thickTop="1">
      <c r="B70" s="21"/>
      <c r="C70" s="89" t="s">
        <v>140</v>
      </c>
      <c r="D70" s="90"/>
      <c r="E70" s="90"/>
      <c r="F70" s="338"/>
      <c r="G70" s="221"/>
      <c r="H70" s="95" t="s">
        <v>125</v>
      </c>
      <c r="I70" s="98">
        <v>7</v>
      </c>
      <c r="J70" s="90"/>
      <c r="K70" s="218"/>
      <c r="L70" s="90"/>
      <c r="M70" s="90"/>
      <c r="N70" s="90"/>
      <c r="O70" s="90"/>
      <c r="P70" s="90"/>
      <c r="Q70" s="132"/>
      <c r="R70" s="90"/>
      <c r="S70" s="90"/>
      <c r="T70" s="90"/>
      <c r="U70" s="90"/>
      <c r="V70" s="28"/>
      <c r="W70" s="21"/>
      <c r="X70" s="21"/>
      <c r="AB70" s="21"/>
      <c r="AC70" s="21"/>
      <c r="AE70" s="16"/>
      <c r="AF70" s="21"/>
      <c r="AG70" s="21"/>
      <c r="AH70" s="21"/>
    </row>
    <row r="71" spans="2:34" s="1" customFormat="1" ht="21" customHeight="1">
      <c r="B71" s="21"/>
      <c r="C71" s="333" t="s">
        <v>253</v>
      </c>
      <c r="D71" s="334"/>
      <c r="E71" s="139"/>
      <c r="F71" s="135"/>
      <c r="G71" s="98"/>
      <c r="H71" s="89"/>
      <c r="I71" s="90"/>
      <c r="J71" s="90" t="s">
        <v>129</v>
      </c>
      <c r="K71" s="218"/>
      <c r="L71" s="90"/>
      <c r="M71" s="89" t="s">
        <v>125</v>
      </c>
      <c r="N71" s="89"/>
      <c r="O71" s="89"/>
      <c r="P71" s="89"/>
      <c r="Q71" s="133"/>
      <c r="R71" s="89"/>
      <c r="S71" s="90"/>
      <c r="T71" s="90"/>
      <c r="U71" s="90"/>
      <c r="V71" s="21"/>
      <c r="W71" s="21"/>
      <c r="X71" s="21"/>
      <c r="Z71" s="28"/>
      <c r="AB71" s="21"/>
      <c r="AC71" s="21"/>
      <c r="AE71" s="16"/>
      <c r="AF71" s="21"/>
      <c r="AG71" s="21"/>
      <c r="AH71" s="21"/>
    </row>
    <row r="72" spans="2:34" s="1" customFormat="1" ht="21" customHeight="1" thickBot="1">
      <c r="B72" s="21"/>
      <c r="C72" s="335"/>
      <c r="D72" s="336"/>
      <c r="E72" s="90"/>
      <c r="F72" s="95" t="s">
        <v>125</v>
      </c>
      <c r="G72" s="98">
        <v>2</v>
      </c>
      <c r="H72" s="89"/>
      <c r="I72" s="90"/>
      <c r="J72" s="337" t="s">
        <v>180</v>
      </c>
      <c r="K72" s="219"/>
      <c r="L72" s="217"/>
      <c r="M72" s="98">
        <v>11</v>
      </c>
      <c r="N72" s="89"/>
      <c r="O72" s="89"/>
      <c r="P72" s="89"/>
      <c r="Q72" s="133"/>
      <c r="R72" s="89"/>
      <c r="S72" s="90"/>
      <c r="T72" s="90"/>
      <c r="U72" s="90"/>
      <c r="V72" s="21"/>
      <c r="W72" s="21"/>
      <c r="X72" s="21"/>
      <c r="AB72" s="21"/>
      <c r="AC72" s="21"/>
      <c r="AE72" s="16"/>
      <c r="AF72" s="21"/>
      <c r="AG72" s="21"/>
      <c r="AH72" s="21"/>
    </row>
    <row r="73" spans="2:34" s="1" customFormat="1" ht="21" customHeight="1" thickTop="1">
      <c r="B73" s="21"/>
      <c r="C73" s="89"/>
      <c r="D73" s="90"/>
      <c r="E73" s="90"/>
      <c r="F73" s="95"/>
      <c r="G73" s="90"/>
      <c r="H73" s="89"/>
      <c r="I73" s="90"/>
      <c r="J73" s="338"/>
      <c r="K73" s="98"/>
      <c r="L73" s="90"/>
      <c r="M73" s="218"/>
      <c r="N73" s="89"/>
      <c r="O73" s="89"/>
      <c r="P73" s="89"/>
      <c r="Q73" s="133"/>
      <c r="R73" s="89"/>
      <c r="S73" s="90"/>
      <c r="T73" s="90"/>
      <c r="U73" s="90"/>
      <c r="V73" s="21"/>
      <c r="W73" s="21"/>
      <c r="X73" s="21"/>
      <c r="AB73" s="21"/>
      <c r="AC73" s="21"/>
      <c r="AE73" s="16"/>
      <c r="AF73" s="21"/>
      <c r="AG73" s="21"/>
      <c r="AH73" s="21"/>
    </row>
    <row r="74" spans="2:34" s="1" customFormat="1" ht="21" customHeight="1">
      <c r="B74" s="21"/>
      <c r="C74" s="89"/>
      <c r="D74" s="90"/>
      <c r="E74" s="90"/>
      <c r="F74" s="95"/>
      <c r="G74" s="90"/>
      <c r="H74" s="89"/>
      <c r="I74" s="90"/>
      <c r="J74" s="132"/>
      <c r="K74" s="98"/>
      <c r="L74" s="90"/>
      <c r="M74" s="218"/>
      <c r="N74" s="89"/>
      <c r="O74" s="89"/>
      <c r="P74" s="89"/>
      <c r="Q74" s="133"/>
      <c r="R74" s="89"/>
      <c r="S74" s="90"/>
      <c r="T74" s="90"/>
      <c r="U74" s="90"/>
      <c r="V74" s="21"/>
      <c r="W74" s="21"/>
      <c r="X74" s="21"/>
      <c r="Z74" s="28"/>
      <c r="AB74" s="21"/>
      <c r="AC74" s="21"/>
      <c r="AE74" s="16"/>
      <c r="AF74" s="21"/>
      <c r="AG74" s="21"/>
      <c r="AH74" s="21"/>
    </row>
    <row r="75" spans="2:34" s="1" customFormat="1" ht="21" customHeight="1">
      <c r="B75" s="28"/>
      <c r="C75" s="88" t="s">
        <v>141</v>
      </c>
      <c r="D75" s="88"/>
      <c r="E75" s="58"/>
      <c r="F75" s="58"/>
      <c r="G75" s="90"/>
      <c r="H75" s="90" t="s">
        <v>125</v>
      </c>
      <c r="I75" s="90"/>
      <c r="J75" s="132"/>
      <c r="K75" s="98"/>
      <c r="L75" s="229"/>
      <c r="M75" s="218"/>
      <c r="N75" s="90"/>
      <c r="O75" s="90"/>
      <c r="P75" s="90"/>
      <c r="Q75" s="132"/>
      <c r="R75" s="90"/>
      <c r="S75" s="90"/>
      <c r="T75" s="90"/>
      <c r="U75" s="90"/>
      <c r="V75" s="21"/>
      <c r="W75" s="21"/>
      <c r="X75" s="21"/>
      <c r="AB75" s="21"/>
      <c r="AC75" s="21"/>
      <c r="AE75" s="16"/>
      <c r="AF75" s="21"/>
      <c r="AG75" s="21"/>
      <c r="AH75" s="21"/>
    </row>
    <row r="76" spans="2:34" s="1" customFormat="1" ht="21" customHeight="1" thickBot="1">
      <c r="B76" s="21"/>
      <c r="C76" s="333" t="s">
        <v>22</v>
      </c>
      <c r="D76" s="334"/>
      <c r="E76" s="214"/>
      <c r="F76" s="215" t="s">
        <v>125</v>
      </c>
      <c r="G76" s="98">
        <v>11</v>
      </c>
      <c r="H76" s="97"/>
      <c r="I76" s="90"/>
      <c r="J76" s="132"/>
      <c r="K76" s="98"/>
      <c r="L76" s="229"/>
      <c r="M76" s="218" t="s">
        <v>125</v>
      </c>
      <c r="N76" s="98"/>
      <c r="O76" s="98"/>
      <c r="P76" s="98"/>
      <c r="Q76" s="146"/>
      <c r="R76" s="98"/>
      <c r="S76" s="90"/>
      <c r="T76" s="90"/>
      <c r="U76" s="90"/>
      <c r="V76" s="21"/>
      <c r="W76" s="21"/>
      <c r="X76" s="21"/>
      <c r="AB76" s="21"/>
      <c r="AC76" s="21"/>
      <c r="AE76" s="16"/>
      <c r="AF76" s="21"/>
      <c r="AG76" s="21"/>
      <c r="AH76" s="21"/>
    </row>
    <row r="77" spans="2:34" s="1" customFormat="1" ht="21" customHeight="1" thickTop="1">
      <c r="B77" s="21"/>
      <c r="C77" s="335"/>
      <c r="D77" s="336"/>
      <c r="E77" s="90"/>
      <c r="F77" s="90"/>
      <c r="G77" s="218"/>
      <c r="H77" s="90"/>
      <c r="I77" s="90"/>
      <c r="J77" s="132"/>
      <c r="K77" s="98"/>
      <c r="L77" s="229"/>
      <c r="M77" s="218"/>
      <c r="N77" s="90"/>
      <c r="O77" s="90"/>
      <c r="P77" s="90"/>
      <c r="Q77" s="132"/>
      <c r="R77" s="90"/>
      <c r="S77" s="90"/>
      <c r="T77" s="90"/>
      <c r="U77" s="90"/>
      <c r="V77" s="21"/>
      <c r="W77" s="21"/>
      <c r="X77" s="21"/>
      <c r="Z77" s="21"/>
      <c r="AB77" s="21"/>
      <c r="AC77" s="21"/>
      <c r="AE77" s="16"/>
      <c r="AF77" s="21"/>
      <c r="AG77" s="21"/>
      <c r="AH77" s="21"/>
    </row>
    <row r="78" spans="2:34" s="1" customFormat="1" ht="21" customHeight="1" thickBot="1">
      <c r="B78" s="21"/>
      <c r="C78" s="89"/>
      <c r="D78" s="90"/>
      <c r="E78" s="90"/>
      <c r="F78" s="337" t="s">
        <v>174</v>
      </c>
      <c r="G78" s="219"/>
      <c r="H78" s="217"/>
      <c r="I78" s="217"/>
      <c r="J78" s="216"/>
      <c r="K78" s="98"/>
      <c r="L78" s="229"/>
      <c r="M78" s="218"/>
      <c r="N78" s="90"/>
      <c r="O78" s="90"/>
      <c r="P78" s="90"/>
      <c r="Q78" s="132"/>
      <c r="R78" s="90"/>
      <c r="S78" s="90"/>
      <c r="T78" s="90"/>
      <c r="U78" s="90"/>
      <c r="V78" s="21"/>
      <c r="W78" s="21"/>
      <c r="X78" s="21"/>
      <c r="AB78" s="21"/>
      <c r="AC78" s="21"/>
      <c r="AE78" s="16"/>
      <c r="AF78" s="21"/>
      <c r="AG78" s="21"/>
      <c r="AH78" s="21"/>
    </row>
    <row r="79" spans="2:34" s="1" customFormat="1" ht="21" customHeight="1" thickTop="1">
      <c r="B79" s="21"/>
      <c r="C79" s="88" t="s">
        <v>142</v>
      </c>
      <c r="D79" s="90"/>
      <c r="E79" s="90"/>
      <c r="F79" s="338"/>
      <c r="G79" s="98"/>
      <c r="H79" s="95" t="s">
        <v>125</v>
      </c>
      <c r="I79" s="89"/>
      <c r="J79" s="90"/>
      <c r="K79" s="98">
        <v>2</v>
      </c>
      <c r="L79" s="90"/>
      <c r="M79" s="218"/>
      <c r="N79" s="90"/>
      <c r="O79" s="90"/>
      <c r="P79" s="90"/>
      <c r="Q79" s="132"/>
      <c r="R79" s="90"/>
      <c r="S79" s="90"/>
      <c r="T79" s="90"/>
      <c r="U79" s="90"/>
      <c r="V79" s="21"/>
      <c r="W79" s="21"/>
      <c r="X79" s="21"/>
      <c r="AB79" s="21"/>
      <c r="AC79" s="21"/>
      <c r="AE79" s="16"/>
      <c r="AF79" s="21"/>
      <c r="AG79" s="21"/>
      <c r="AH79" s="21"/>
    </row>
    <row r="80" spans="2:34" s="1" customFormat="1" ht="21" customHeight="1">
      <c r="B80" s="21"/>
      <c r="C80" s="333" t="s">
        <v>242</v>
      </c>
      <c r="D80" s="339"/>
      <c r="E80" s="139"/>
      <c r="F80" s="135"/>
      <c r="G80" s="93"/>
      <c r="H80" s="88"/>
      <c r="I80" s="89"/>
      <c r="J80" s="90"/>
      <c r="K80" s="89"/>
      <c r="L80" s="90"/>
      <c r="M80" s="218"/>
      <c r="N80" s="90"/>
      <c r="O80" s="90"/>
      <c r="P80" s="90"/>
      <c r="Q80" s="132"/>
      <c r="R80" s="90"/>
      <c r="S80" s="90"/>
      <c r="T80" s="90"/>
      <c r="U80" s="90"/>
      <c r="V80" s="21"/>
      <c r="W80" s="21"/>
      <c r="X80" s="21"/>
      <c r="AB80" s="21"/>
      <c r="AC80" s="21"/>
      <c r="AE80" s="16"/>
      <c r="AF80" s="21"/>
      <c r="AG80" s="21"/>
      <c r="AH80" s="21"/>
    </row>
    <row r="81" spans="2:34" s="1" customFormat="1" ht="21" customHeight="1">
      <c r="B81" s="28"/>
      <c r="C81" s="340"/>
      <c r="D81" s="341"/>
      <c r="E81" s="90"/>
      <c r="F81" s="95" t="s">
        <v>125</v>
      </c>
      <c r="G81" s="98">
        <v>7</v>
      </c>
      <c r="H81" s="88"/>
      <c r="I81" s="90"/>
      <c r="J81" s="90"/>
      <c r="K81" s="89"/>
      <c r="L81" s="90"/>
      <c r="M81" s="218"/>
      <c r="N81" s="90"/>
      <c r="O81" s="90"/>
      <c r="P81" s="90"/>
      <c r="Q81" s="132"/>
      <c r="R81" s="90">
        <v>1</v>
      </c>
      <c r="S81" s="90"/>
      <c r="T81" s="90"/>
      <c r="U81" s="90"/>
      <c r="V81" s="21"/>
      <c r="W81" s="21"/>
      <c r="X81" s="39"/>
      <c r="AB81" s="21"/>
      <c r="AC81" s="21"/>
      <c r="AE81" s="16"/>
      <c r="AF81" s="21"/>
      <c r="AG81" s="21"/>
      <c r="AH81" s="21"/>
    </row>
    <row r="82" spans="3:34" ht="21" customHeight="1">
      <c r="C82" s="89"/>
      <c r="D82" s="90"/>
      <c r="E82" s="90"/>
      <c r="F82" s="95"/>
      <c r="G82" s="90"/>
      <c r="H82" s="88"/>
      <c r="I82" s="90"/>
      <c r="J82" s="90"/>
      <c r="K82" s="89"/>
      <c r="L82" s="90"/>
      <c r="M82" s="218"/>
      <c r="N82" s="90"/>
      <c r="O82" s="90"/>
      <c r="P82" s="90"/>
      <c r="Q82" s="132"/>
      <c r="R82" s="90"/>
      <c r="S82" s="90"/>
      <c r="T82" s="90"/>
      <c r="U82" s="90"/>
      <c r="V82" s="21"/>
      <c r="W82" s="19"/>
      <c r="Y82" s="18"/>
      <c r="AA82" s="18"/>
      <c r="AD82" s="18"/>
      <c r="AE82" s="8"/>
      <c r="AF82" s="19"/>
      <c r="AG82" s="19"/>
      <c r="AH82" s="19"/>
    </row>
    <row r="83" spans="3:34" ht="21" customHeight="1" thickBot="1">
      <c r="C83" s="89"/>
      <c r="D83" s="90"/>
      <c r="E83" s="90"/>
      <c r="F83" s="95"/>
      <c r="G83" s="90"/>
      <c r="H83" s="88"/>
      <c r="I83" s="90"/>
      <c r="J83" s="90"/>
      <c r="K83" s="89"/>
      <c r="L83" s="337" t="s">
        <v>182</v>
      </c>
      <c r="M83" s="219"/>
      <c r="N83" s="217"/>
      <c r="O83" s="217"/>
      <c r="P83" s="217"/>
      <c r="Q83" s="216"/>
      <c r="R83" s="90"/>
      <c r="S83" s="90"/>
      <c r="T83" s="90"/>
      <c r="U83" s="90"/>
      <c r="V83" s="21"/>
      <c r="W83" s="19"/>
      <c r="Y83" s="18"/>
      <c r="AA83" s="18"/>
      <c r="AD83" s="18"/>
      <c r="AE83" s="8"/>
      <c r="AF83" s="19"/>
      <c r="AG83" s="19"/>
      <c r="AH83" s="19"/>
    </row>
    <row r="84" spans="3:32" ht="21" customHeight="1" thickTop="1">
      <c r="C84" s="89"/>
      <c r="D84" s="90"/>
      <c r="E84" s="90"/>
      <c r="F84" s="95"/>
      <c r="G84" s="90"/>
      <c r="H84" s="88"/>
      <c r="I84" s="90"/>
      <c r="J84" s="90"/>
      <c r="K84" s="89"/>
      <c r="L84" s="338"/>
      <c r="M84" s="98"/>
      <c r="N84" s="58"/>
      <c r="O84" s="58"/>
      <c r="P84" s="58"/>
      <c r="Q84" s="58"/>
      <c r="R84" s="58">
        <v>10</v>
      </c>
      <c r="S84" s="58">
        <v>7</v>
      </c>
      <c r="T84" s="58">
        <v>6</v>
      </c>
      <c r="U84" s="58"/>
      <c r="V84" s="19"/>
      <c r="X84" s="18"/>
      <c r="Y84" s="18"/>
      <c r="Z84" s="19"/>
      <c r="AA84" s="19"/>
      <c r="AB84" s="18"/>
      <c r="AC84" s="8"/>
      <c r="AE84" s="19"/>
      <c r="AF84" s="19"/>
    </row>
    <row r="85" spans="3:32" ht="21" customHeight="1">
      <c r="C85" s="91" t="s">
        <v>143</v>
      </c>
      <c r="D85" s="90"/>
      <c r="E85" s="90"/>
      <c r="F85" s="90"/>
      <c r="G85" s="90"/>
      <c r="H85" s="88"/>
      <c r="I85" s="90"/>
      <c r="J85" s="90"/>
      <c r="K85" s="89"/>
      <c r="L85" s="132"/>
      <c r="M85" s="98"/>
      <c r="N85" s="58"/>
      <c r="O85" s="58"/>
      <c r="P85" s="58"/>
      <c r="Q85" s="58"/>
      <c r="R85" s="58"/>
      <c r="S85" s="58"/>
      <c r="T85" s="58"/>
      <c r="U85" s="58"/>
      <c r="V85" s="19"/>
      <c r="X85" s="18"/>
      <c r="Y85" s="18"/>
      <c r="Z85" s="19"/>
      <c r="AA85" s="19"/>
      <c r="AB85" s="18"/>
      <c r="AC85" s="8"/>
      <c r="AE85" s="19"/>
      <c r="AF85" s="19"/>
    </row>
    <row r="86" spans="3:32" ht="21" customHeight="1" thickBot="1">
      <c r="C86" s="333" t="s">
        <v>254</v>
      </c>
      <c r="D86" s="334"/>
      <c r="E86" s="214"/>
      <c r="F86" s="217"/>
      <c r="G86" s="98">
        <v>9</v>
      </c>
      <c r="H86" s="89" t="s">
        <v>125</v>
      </c>
      <c r="I86" s="90"/>
      <c r="J86" s="90"/>
      <c r="K86" s="89"/>
      <c r="L86" s="132"/>
      <c r="M86" s="98"/>
      <c r="N86" s="58"/>
      <c r="O86" s="58"/>
      <c r="P86" s="58"/>
      <c r="Q86" s="58"/>
      <c r="R86" s="58"/>
      <c r="S86" s="58"/>
      <c r="T86" s="58"/>
      <c r="U86" s="58"/>
      <c r="V86" s="19"/>
      <c r="X86" s="18"/>
      <c r="Y86" s="18"/>
      <c r="Z86" s="19"/>
      <c r="AA86" s="19"/>
      <c r="AB86" s="18"/>
      <c r="AC86" s="8"/>
      <c r="AE86" s="19"/>
      <c r="AF86" s="19"/>
    </row>
    <row r="87" spans="3:32" ht="21" customHeight="1" thickTop="1">
      <c r="C87" s="335"/>
      <c r="D87" s="336"/>
      <c r="E87" s="90"/>
      <c r="F87" s="90"/>
      <c r="G87" s="218"/>
      <c r="H87" s="90"/>
      <c r="I87" s="90"/>
      <c r="J87" s="90"/>
      <c r="K87" s="89"/>
      <c r="L87" s="132"/>
      <c r="M87" s="98"/>
      <c r="N87" s="58"/>
      <c r="O87" s="58"/>
      <c r="P87" s="58"/>
      <c r="Q87" s="58"/>
      <c r="R87" s="58"/>
      <c r="S87" s="58"/>
      <c r="T87" s="58"/>
      <c r="U87" s="58"/>
      <c r="V87" s="19"/>
      <c r="X87" s="18"/>
      <c r="Y87" s="18"/>
      <c r="Z87" s="19"/>
      <c r="AA87" s="19"/>
      <c r="AB87" s="18"/>
      <c r="AC87" s="8"/>
      <c r="AE87" s="19"/>
      <c r="AF87" s="19"/>
    </row>
    <row r="88" spans="3:32" ht="21" customHeight="1" thickBot="1">
      <c r="C88" s="89"/>
      <c r="D88" s="90"/>
      <c r="E88" s="90"/>
      <c r="F88" s="337" t="s">
        <v>173</v>
      </c>
      <c r="G88" s="219"/>
      <c r="H88" s="217"/>
      <c r="I88" s="217"/>
      <c r="J88" s="217"/>
      <c r="K88" s="98">
        <v>8</v>
      </c>
      <c r="L88" s="132"/>
      <c r="M88" s="98"/>
      <c r="N88" s="58"/>
      <c r="O88" s="58"/>
      <c r="P88" s="58"/>
      <c r="Q88" s="58"/>
      <c r="R88" s="58"/>
      <c r="S88" s="58"/>
      <c r="T88" s="58"/>
      <c r="U88" s="58"/>
      <c r="V88" s="19"/>
      <c r="X88" s="18"/>
      <c r="Y88" s="18"/>
      <c r="Z88" s="19"/>
      <c r="AA88" s="19"/>
      <c r="AB88" s="18"/>
      <c r="AC88" s="8"/>
      <c r="AE88" s="19"/>
      <c r="AF88" s="19"/>
    </row>
    <row r="89" spans="3:32" ht="21" customHeight="1" thickTop="1">
      <c r="C89" s="88" t="s">
        <v>144</v>
      </c>
      <c r="D89" s="88"/>
      <c r="E89" s="90"/>
      <c r="F89" s="338"/>
      <c r="G89" s="93"/>
      <c r="H89" s="90" t="s">
        <v>125</v>
      </c>
      <c r="I89" s="90"/>
      <c r="J89" s="133"/>
      <c r="K89" s="98"/>
      <c r="L89" s="132"/>
      <c r="M89" s="98"/>
      <c r="N89" s="58"/>
      <c r="O89" s="58"/>
      <c r="P89" s="58"/>
      <c r="Q89" s="58"/>
      <c r="R89" s="58"/>
      <c r="S89" s="58"/>
      <c r="T89" s="58"/>
      <c r="U89" s="58"/>
      <c r="V89" s="19"/>
      <c r="X89" s="18"/>
      <c r="Y89" s="18"/>
      <c r="Z89" s="19"/>
      <c r="AA89" s="19"/>
      <c r="AB89" s="18"/>
      <c r="AC89" s="8"/>
      <c r="AE89" s="19"/>
      <c r="AF89" s="19"/>
    </row>
    <row r="90" spans="3:32" ht="21" customHeight="1">
      <c r="C90" s="333" t="s">
        <v>89</v>
      </c>
      <c r="D90" s="334"/>
      <c r="E90" s="92"/>
      <c r="F90" s="140" t="s">
        <v>125</v>
      </c>
      <c r="G90" s="93"/>
      <c r="H90" s="97"/>
      <c r="I90" s="90"/>
      <c r="J90" s="133"/>
      <c r="K90" s="98"/>
      <c r="L90" s="132"/>
      <c r="M90" s="98"/>
      <c r="N90" s="58"/>
      <c r="O90" s="58"/>
      <c r="P90" s="58"/>
      <c r="Q90" s="58"/>
      <c r="R90" s="58"/>
      <c r="S90" s="58"/>
      <c r="T90" s="58"/>
      <c r="U90" s="58"/>
      <c r="V90" s="19"/>
      <c r="X90" s="18"/>
      <c r="Y90" s="18"/>
      <c r="Z90" s="19"/>
      <c r="AA90" s="19"/>
      <c r="AB90" s="18"/>
      <c r="AC90" s="8"/>
      <c r="AE90" s="19"/>
      <c r="AF90" s="19"/>
    </row>
    <row r="91" spans="3:32" ht="21" customHeight="1">
      <c r="C91" s="335"/>
      <c r="D91" s="336"/>
      <c r="E91" s="96"/>
      <c r="F91" s="96"/>
      <c r="G91" s="93">
        <v>3</v>
      </c>
      <c r="H91" s="90"/>
      <c r="I91" s="90"/>
      <c r="J91" s="133" t="s">
        <v>129</v>
      </c>
      <c r="K91" s="98"/>
      <c r="L91" s="132"/>
      <c r="M91" s="98"/>
      <c r="N91" s="58"/>
      <c r="O91" s="58"/>
      <c r="P91" s="58"/>
      <c r="Q91" s="58"/>
      <c r="R91" s="58"/>
      <c r="S91" s="58"/>
      <c r="T91" s="58"/>
      <c r="U91" s="58"/>
      <c r="V91" s="19"/>
      <c r="X91" s="18"/>
      <c r="Y91" s="18"/>
      <c r="Z91" s="19"/>
      <c r="AA91" s="19"/>
      <c r="AB91" s="18"/>
      <c r="AC91" s="8"/>
      <c r="AE91" s="19"/>
      <c r="AF91" s="19"/>
    </row>
    <row r="92" spans="3:32" ht="21" customHeight="1">
      <c r="C92" s="89"/>
      <c r="D92" s="90"/>
      <c r="E92" s="90"/>
      <c r="F92" s="90"/>
      <c r="G92" s="58"/>
      <c r="H92" s="90"/>
      <c r="I92" s="90"/>
      <c r="J92" s="133"/>
      <c r="K92" s="98"/>
      <c r="L92" s="132"/>
      <c r="M92" s="98"/>
      <c r="N92" s="58"/>
      <c r="O92" s="58"/>
      <c r="P92" s="58"/>
      <c r="Q92" s="58"/>
      <c r="R92" s="58"/>
      <c r="S92" s="58"/>
      <c r="T92" s="58"/>
      <c r="U92" s="58"/>
      <c r="V92" s="19"/>
      <c r="X92" s="18"/>
      <c r="Y92" s="18"/>
      <c r="Z92" s="19"/>
      <c r="AA92" s="19"/>
      <c r="AB92" s="18"/>
      <c r="AC92" s="8"/>
      <c r="AE92" s="19"/>
      <c r="AF92" s="19"/>
    </row>
    <row r="93" spans="3:32" ht="21" customHeight="1">
      <c r="C93" s="89"/>
      <c r="D93" s="90"/>
      <c r="E93" s="90"/>
      <c r="F93" s="90"/>
      <c r="G93" s="58"/>
      <c r="H93" s="90"/>
      <c r="I93" s="90"/>
      <c r="J93" s="133"/>
      <c r="K93" s="98"/>
      <c r="L93" s="132"/>
      <c r="M93" s="98"/>
      <c r="N93" s="58"/>
      <c r="O93" s="58"/>
      <c r="P93" s="58"/>
      <c r="Q93" s="58"/>
      <c r="R93" s="58"/>
      <c r="S93" s="58"/>
      <c r="T93" s="58"/>
      <c r="U93" s="58"/>
      <c r="V93" s="19"/>
      <c r="X93" s="18"/>
      <c r="Y93" s="18"/>
      <c r="Z93" s="19"/>
      <c r="AA93" s="19"/>
      <c r="AB93" s="18"/>
      <c r="AC93" s="8"/>
      <c r="AE93" s="19"/>
      <c r="AF93" s="19"/>
    </row>
    <row r="94" spans="3:32" ht="21" customHeight="1" thickBot="1">
      <c r="C94" s="89" t="s">
        <v>145</v>
      </c>
      <c r="D94" s="90"/>
      <c r="E94" s="90"/>
      <c r="F94" s="90" t="s">
        <v>125</v>
      </c>
      <c r="G94" s="90"/>
      <c r="H94" s="95" t="s">
        <v>125</v>
      </c>
      <c r="I94" s="90"/>
      <c r="J94" s="338" t="s">
        <v>179</v>
      </c>
      <c r="K94" s="98"/>
      <c r="L94" s="132"/>
      <c r="M94" s="98"/>
      <c r="N94" s="58"/>
      <c r="O94" s="58"/>
      <c r="P94" s="58"/>
      <c r="Q94" s="58"/>
      <c r="R94" s="58"/>
      <c r="S94" s="58"/>
      <c r="T94" s="58"/>
      <c r="U94" s="58"/>
      <c r="V94" s="19"/>
      <c r="X94" s="18"/>
      <c r="Y94" s="18"/>
      <c r="Z94" s="19"/>
      <c r="AA94" s="19"/>
      <c r="AB94" s="18"/>
      <c r="AC94" s="8"/>
      <c r="AE94" s="19"/>
      <c r="AF94" s="19"/>
    </row>
    <row r="95" spans="3:32" ht="21" customHeight="1" thickBot="1" thickTop="1">
      <c r="C95" s="333" t="s">
        <v>33</v>
      </c>
      <c r="D95" s="339"/>
      <c r="E95" s="209"/>
      <c r="F95" s="210"/>
      <c r="G95" s="98">
        <v>11</v>
      </c>
      <c r="H95" s="89"/>
      <c r="I95" s="90"/>
      <c r="J95" s="337"/>
      <c r="K95" s="227"/>
      <c r="L95" s="225"/>
      <c r="M95" s="98">
        <v>6</v>
      </c>
      <c r="N95" s="58"/>
      <c r="O95" s="58"/>
      <c r="P95" s="58"/>
      <c r="Q95" s="58"/>
      <c r="R95" s="58"/>
      <c r="S95" s="58"/>
      <c r="T95" s="58"/>
      <c r="U95" s="58"/>
      <c r="V95" s="19"/>
      <c r="X95" s="18"/>
      <c r="Y95" s="18"/>
      <c r="Z95" s="19"/>
      <c r="AA95" s="19"/>
      <c r="AB95" s="18"/>
      <c r="AC95" s="8"/>
      <c r="AE95" s="19"/>
      <c r="AF95" s="19"/>
    </row>
    <row r="96" spans="3:32" ht="21" customHeight="1" thickTop="1">
      <c r="C96" s="340"/>
      <c r="D96" s="341"/>
      <c r="E96" s="90"/>
      <c r="F96" s="95" t="s">
        <v>125</v>
      </c>
      <c r="G96" s="211"/>
      <c r="H96" s="89"/>
      <c r="I96" s="90"/>
      <c r="J96" s="90"/>
      <c r="K96" s="218"/>
      <c r="L96" s="90"/>
      <c r="M96" s="90" t="s">
        <v>125</v>
      </c>
      <c r="N96" s="58"/>
      <c r="O96" s="58"/>
      <c r="P96" s="58"/>
      <c r="Q96" s="58"/>
      <c r="R96" s="58"/>
      <c r="S96" s="58"/>
      <c r="T96" s="58"/>
      <c r="U96" s="58"/>
      <c r="V96" s="19"/>
      <c r="X96" s="18"/>
      <c r="Y96" s="18"/>
      <c r="Z96" s="19"/>
      <c r="AA96" s="19"/>
      <c r="AB96" s="18"/>
      <c r="AC96" s="8"/>
      <c r="AE96" s="19"/>
      <c r="AF96" s="19"/>
    </row>
    <row r="97" spans="3:32" ht="21" customHeight="1" thickBot="1">
      <c r="C97" s="89"/>
      <c r="D97" s="90"/>
      <c r="E97" s="90"/>
      <c r="F97" s="337" t="s">
        <v>176</v>
      </c>
      <c r="G97" s="212"/>
      <c r="H97" s="213"/>
      <c r="I97" s="98">
        <v>9</v>
      </c>
      <c r="J97" s="90"/>
      <c r="K97" s="218"/>
      <c r="L97" s="90"/>
      <c r="M97" s="90"/>
      <c r="N97" s="58"/>
      <c r="O97" s="58"/>
      <c r="P97" s="58"/>
      <c r="Q97" s="58"/>
      <c r="R97" s="58"/>
      <c r="S97" s="58"/>
      <c r="T97" s="58"/>
      <c r="U97" s="58"/>
      <c r="V97" s="19"/>
      <c r="X97" s="18"/>
      <c r="Y97" s="18"/>
      <c r="Z97" s="19"/>
      <c r="AA97" s="19"/>
      <c r="AB97" s="18"/>
      <c r="AC97" s="8"/>
      <c r="AE97" s="19"/>
      <c r="AF97" s="19"/>
    </row>
    <row r="98" spans="3:32" ht="21" customHeight="1" thickTop="1">
      <c r="C98" s="91" t="s">
        <v>146</v>
      </c>
      <c r="D98" s="92"/>
      <c r="E98" s="90"/>
      <c r="F98" s="338"/>
      <c r="G98" s="94"/>
      <c r="H98" s="89"/>
      <c r="I98" s="218"/>
      <c r="J98" s="90"/>
      <c r="K98" s="218"/>
      <c r="L98" s="90"/>
      <c r="M98" s="90"/>
      <c r="N98" s="58"/>
      <c r="O98" s="58"/>
      <c r="P98" s="58"/>
      <c r="Q98" s="58"/>
      <c r="R98" s="58"/>
      <c r="S98" s="58"/>
      <c r="T98" s="58"/>
      <c r="U98" s="58"/>
      <c r="V98" s="19"/>
      <c r="X98" s="18"/>
      <c r="Y98" s="18"/>
      <c r="Z98" s="19"/>
      <c r="AA98" s="19"/>
      <c r="AB98" s="18"/>
      <c r="AC98" s="8"/>
      <c r="AE98" s="19"/>
      <c r="AF98" s="19"/>
    </row>
    <row r="99" spans="3:32" ht="21" customHeight="1">
      <c r="C99" s="333" t="s">
        <v>249</v>
      </c>
      <c r="D99" s="334"/>
      <c r="E99" s="139"/>
      <c r="F99" s="140" t="s">
        <v>125</v>
      </c>
      <c r="G99" s="90"/>
      <c r="H99" s="89"/>
      <c r="I99" s="218"/>
      <c r="J99" s="90"/>
      <c r="K99" s="218"/>
      <c r="L99" s="89" t="s">
        <v>129</v>
      </c>
      <c r="M99" s="90"/>
      <c r="N99" s="58"/>
      <c r="O99" s="58"/>
      <c r="P99" s="58"/>
      <c r="Q99" s="58"/>
      <c r="R99" s="58"/>
      <c r="S99" s="58"/>
      <c r="T99" s="58"/>
      <c r="U99" s="58"/>
      <c r="V99" s="19"/>
      <c r="X99" s="18"/>
      <c r="Y99" s="18"/>
      <c r="Z99" s="19"/>
      <c r="AA99" s="19"/>
      <c r="AB99" s="18"/>
      <c r="AC99" s="8"/>
      <c r="AE99" s="19"/>
      <c r="AF99" s="19"/>
    </row>
    <row r="100" spans="3:32" ht="21" customHeight="1" thickBot="1">
      <c r="C100" s="335"/>
      <c r="D100" s="336"/>
      <c r="E100" s="96"/>
      <c r="F100" s="96"/>
      <c r="G100" s="98">
        <v>7</v>
      </c>
      <c r="H100" s="337" t="s">
        <v>177</v>
      </c>
      <c r="I100" s="219"/>
      <c r="J100" s="217"/>
      <c r="K100" s="218"/>
      <c r="L100" s="90"/>
      <c r="M100" s="90"/>
      <c r="N100" s="58"/>
      <c r="O100" s="58"/>
      <c r="P100" s="58"/>
      <c r="Q100" s="58"/>
      <c r="R100" s="58"/>
      <c r="S100" s="58"/>
      <c r="T100" s="58"/>
      <c r="U100" s="58"/>
      <c r="V100" s="19"/>
      <c r="X100" s="18"/>
      <c r="Y100" s="18"/>
      <c r="Z100" s="19"/>
      <c r="AA100" s="19"/>
      <c r="AB100" s="18"/>
      <c r="AC100" s="8"/>
      <c r="AE100" s="19"/>
      <c r="AF100" s="19"/>
    </row>
    <row r="101" spans="3:32" ht="21" customHeight="1" thickTop="1">
      <c r="C101" s="89"/>
      <c r="D101" s="90"/>
      <c r="E101" s="90"/>
      <c r="F101" s="90"/>
      <c r="G101" s="90"/>
      <c r="H101" s="338"/>
      <c r="I101" s="98"/>
      <c r="J101" s="90"/>
      <c r="K101" s="93">
        <v>9</v>
      </c>
      <c r="L101" s="90"/>
      <c r="M101" s="90"/>
      <c r="N101" s="58"/>
      <c r="O101" s="58"/>
      <c r="P101" s="58"/>
      <c r="Q101" s="58"/>
      <c r="R101" s="58"/>
      <c r="S101" s="58"/>
      <c r="T101" s="58"/>
      <c r="U101" s="58"/>
      <c r="V101" s="19"/>
      <c r="X101" s="18"/>
      <c r="Y101" s="18"/>
      <c r="Z101" s="19"/>
      <c r="AA101" s="19"/>
      <c r="AB101" s="18"/>
      <c r="AC101" s="8"/>
      <c r="AE101" s="19"/>
      <c r="AF101" s="19"/>
    </row>
    <row r="102" spans="3:32" ht="21" customHeight="1">
      <c r="C102" s="88" t="s">
        <v>32</v>
      </c>
      <c r="D102" s="89"/>
      <c r="E102" s="90"/>
      <c r="F102" s="90" t="s">
        <v>125</v>
      </c>
      <c r="G102" s="90"/>
      <c r="H102" s="141" t="s">
        <v>125</v>
      </c>
      <c r="I102" s="93"/>
      <c r="J102" s="58"/>
      <c r="K102" s="88"/>
      <c r="L102" s="90"/>
      <c r="M102" s="90" t="s">
        <v>125</v>
      </c>
      <c r="N102" s="58"/>
      <c r="O102" s="58"/>
      <c r="P102" s="58"/>
      <c r="Q102" s="58"/>
      <c r="R102" s="58"/>
      <c r="S102" s="58"/>
      <c r="T102" s="58"/>
      <c r="U102" s="58"/>
      <c r="V102" s="19"/>
      <c r="X102" s="18"/>
      <c r="Y102" s="18"/>
      <c r="Z102" s="19"/>
      <c r="AA102" s="19"/>
      <c r="AB102" s="18"/>
      <c r="AC102" s="8"/>
      <c r="AE102" s="19"/>
      <c r="AF102" s="19"/>
    </row>
    <row r="103" spans="3:32" ht="21" customHeight="1">
      <c r="C103" s="333" t="s">
        <v>250</v>
      </c>
      <c r="D103" s="334"/>
      <c r="E103" s="139"/>
      <c r="F103" s="92"/>
      <c r="G103" s="92"/>
      <c r="H103" s="100"/>
      <c r="I103" s="98"/>
      <c r="J103" s="90"/>
      <c r="K103" s="89"/>
      <c r="L103" s="90"/>
      <c r="M103" s="90"/>
      <c r="N103" s="58"/>
      <c r="O103" s="58"/>
      <c r="P103" s="58"/>
      <c r="Q103" s="58"/>
      <c r="R103" s="58"/>
      <c r="S103" s="58"/>
      <c r="T103" s="58"/>
      <c r="U103" s="58"/>
      <c r="V103" s="19"/>
      <c r="X103" s="18"/>
      <c r="Y103" s="18"/>
      <c r="Z103" s="19"/>
      <c r="AA103" s="19"/>
      <c r="AB103" s="18"/>
      <c r="AC103" s="8"/>
      <c r="AE103" s="19"/>
      <c r="AF103" s="19"/>
    </row>
    <row r="104" spans="3:32" ht="21" customHeight="1">
      <c r="C104" s="335"/>
      <c r="D104" s="336"/>
      <c r="E104" s="90"/>
      <c r="F104" s="95"/>
      <c r="G104" s="90"/>
      <c r="H104" s="90"/>
      <c r="I104" s="98">
        <v>7</v>
      </c>
      <c r="J104" s="90"/>
      <c r="K104" s="89"/>
      <c r="L104" s="90"/>
      <c r="M104" s="90"/>
      <c r="N104" s="58"/>
      <c r="O104" s="58"/>
      <c r="P104" s="58"/>
      <c r="Q104" s="58"/>
      <c r="R104" s="58"/>
      <c r="S104" s="58"/>
      <c r="T104" s="58"/>
      <c r="U104" s="58"/>
      <c r="V104" s="19"/>
      <c r="X104" s="18"/>
      <c r="Y104" s="18"/>
      <c r="Z104" s="19"/>
      <c r="AA104" s="19"/>
      <c r="AB104" s="18"/>
      <c r="AC104" s="8"/>
      <c r="AE104" s="19"/>
      <c r="AF104" s="19"/>
    </row>
    <row r="105" spans="3:32" ht="21" customHeight="1">
      <c r="C105" s="101"/>
      <c r="D105" s="101"/>
      <c r="E105" s="90"/>
      <c r="F105" s="95"/>
      <c r="G105" s="90"/>
      <c r="H105" s="90"/>
      <c r="I105" s="90"/>
      <c r="J105" s="90"/>
      <c r="K105" s="89"/>
      <c r="L105" s="90"/>
      <c r="M105" s="90"/>
      <c r="N105" s="58"/>
      <c r="O105" s="58"/>
      <c r="P105" s="58"/>
      <c r="Q105" s="58"/>
      <c r="R105" s="58"/>
      <c r="S105" s="58"/>
      <c r="T105" s="58"/>
      <c r="U105" s="58"/>
      <c r="V105" s="19"/>
      <c r="X105" s="18"/>
      <c r="Y105" s="18"/>
      <c r="Z105" s="19"/>
      <c r="AA105" s="19"/>
      <c r="AB105" s="18"/>
      <c r="AC105" s="8"/>
      <c r="AE105" s="19"/>
      <c r="AF105" s="19"/>
    </row>
    <row r="106" spans="3:32" ht="21" customHeight="1">
      <c r="C106" s="101"/>
      <c r="D106" s="101"/>
      <c r="E106" s="90"/>
      <c r="F106" s="95"/>
      <c r="G106" s="90"/>
      <c r="H106" s="90"/>
      <c r="I106" s="90"/>
      <c r="J106" s="90"/>
      <c r="K106" s="89"/>
      <c r="L106" s="90"/>
      <c r="M106" s="90"/>
      <c r="N106" s="58"/>
      <c r="O106" s="58"/>
      <c r="P106" s="58"/>
      <c r="Q106" s="58"/>
      <c r="R106" s="58"/>
      <c r="S106" s="58"/>
      <c r="T106" s="58"/>
      <c r="U106" s="58"/>
      <c r="V106" s="19"/>
      <c r="X106" s="18"/>
      <c r="Y106" s="18"/>
      <c r="Z106" s="19"/>
      <c r="AA106" s="19"/>
      <c r="AB106" s="18"/>
      <c r="AC106" s="8"/>
      <c r="AE106" s="19"/>
      <c r="AF106" s="19"/>
    </row>
    <row r="107" spans="3:32" ht="21" customHeight="1">
      <c r="C107" s="101"/>
      <c r="D107" s="101"/>
      <c r="E107" s="90"/>
      <c r="F107" s="95"/>
      <c r="G107" s="90"/>
      <c r="H107" s="90"/>
      <c r="I107" s="90"/>
      <c r="J107" s="90"/>
      <c r="K107" s="89"/>
      <c r="L107" s="90"/>
      <c r="M107" s="90"/>
      <c r="N107" s="58"/>
      <c r="O107" s="58"/>
      <c r="P107" s="58"/>
      <c r="Q107" s="58"/>
      <c r="R107" s="58"/>
      <c r="S107" s="58"/>
      <c r="T107" s="58"/>
      <c r="U107" s="58"/>
      <c r="V107" s="19"/>
      <c r="X107" s="18"/>
      <c r="Y107" s="18"/>
      <c r="Z107" s="19"/>
      <c r="AA107" s="19"/>
      <c r="AB107" s="18"/>
      <c r="AC107" s="8"/>
      <c r="AE107" s="19"/>
      <c r="AF107" s="19"/>
    </row>
    <row r="108" spans="3:32" ht="21" customHeight="1">
      <c r="C108" s="101"/>
      <c r="D108" s="101"/>
      <c r="E108" s="90"/>
      <c r="F108" s="95"/>
      <c r="G108" s="90"/>
      <c r="H108" s="90"/>
      <c r="I108" s="90"/>
      <c r="J108" s="90"/>
      <c r="K108" s="89"/>
      <c r="L108" s="90"/>
      <c r="M108" s="90"/>
      <c r="N108" s="58"/>
      <c r="O108" s="58"/>
      <c r="P108" s="58"/>
      <c r="Q108" s="58"/>
      <c r="R108" s="58"/>
      <c r="S108" s="58"/>
      <c r="T108" s="58"/>
      <c r="U108" s="58"/>
      <c r="V108" s="19"/>
      <c r="X108" s="18"/>
      <c r="Y108" s="18"/>
      <c r="Z108" s="19"/>
      <c r="AA108" s="19"/>
      <c r="AB108" s="18"/>
      <c r="AC108" s="8"/>
      <c r="AE108" s="19"/>
      <c r="AF108" s="19"/>
    </row>
    <row r="109" spans="3:32" ht="21" customHeight="1">
      <c r="C109" s="101"/>
      <c r="D109" s="101"/>
      <c r="E109" s="90"/>
      <c r="F109" s="95"/>
      <c r="G109" s="90"/>
      <c r="H109" s="90"/>
      <c r="I109" s="90"/>
      <c r="J109" s="90"/>
      <c r="K109" s="89"/>
      <c r="L109" s="90"/>
      <c r="M109" s="90"/>
      <c r="N109" s="58"/>
      <c r="O109" s="58"/>
      <c r="P109" s="58"/>
      <c r="Q109" s="58"/>
      <c r="R109" s="58"/>
      <c r="S109" s="58"/>
      <c r="T109" s="58"/>
      <c r="U109" s="58"/>
      <c r="V109" s="19"/>
      <c r="X109" s="18"/>
      <c r="Y109" s="18"/>
      <c r="Z109" s="19"/>
      <c r="AA109" s="19"/>
      <c r="AB109" s="18"/>
      <c r="AC109" s="8"/>
      <c r="AE109" s="19"/>
      <c r="AF109" s="19"/>
    </row>
    <row r="110" spans="3:32" ht="18" customHeight="1">
      <c r="C110" s="90"/>
      <c r="D110" s="90"/>
      <c r="E110" s="90"/>
      <c r="F110" s="95"/>
      <c r="G110" s="90"/>
      <c r="H110" s="90"/>
      <c r="I110" s="90"/>
      <c r="J110" s="90"/>
      <c r="K110" s="89"/>
      <c r="L110" s="90"/>
      <c r="M110" s="90"/>
      <c r="N110" s="58"/>
      <c r="O110" s="58"/>
      <c r="P110" s="58"/>
      <c r="Q110" s="58"/>
      <c r="R110" s="58"/>
      <c r="S110" s="58"/>
      <c r="T110" s="58"/>
      <c r="U110" s="58"/>
      <c r="V110" s="19"/>
      <c r="X110" s="18"/>
      <c r="Y110" s="18"/>
      <c r="Z110" s="19"/>
      <c r="AA110" s="19"/>
      <c r="AB110" s="18"/>
      <c r="AC110" s="8"/>
      <c r="AE110" s="19"/>
      <c r="AF110" s="19"/>
    </row>
    <row r="111" spans="3:32" ht="18" customHeight="1">
      <c r="C111" s="90"/>
      <c r="D111" s="90"/>
      <c r="E111" s="90"/>
      <c r="F111" s="95"/>
      <c r="G111" s="90"/>
      <c r="H111" s="90"/>
      <c r="I111" s="90"/>
      <c r="J111" s="90"/>
      <c r="K111" s="89"/>
      <c r="L111" s="90"/>
      <c r="M111" s="90"/>
      <c r="N111" s="58"/>
      <c r="O111" s="58"/>
      <c r="P111" s="58"/>
      <c r="Q111" s="58"/>
      <c r="R111" s="58"/>
      <c r="S111" s="58"/>
      <c r="T111" s="58"/>
      <c r="U111" s="58"/>
      <c r="V111" s="19"/>
      <c r="X111" s="18"/>
      <c r="Y111" s="18"/>
      <c r="Z111" s="19"/>
      <c r="AA111" s="19"/>
      <c r="AB111" s="18"/>
      <c r="AC111" s="8"/>
      <c r="AE111" s="19"/>
      <c r="AF111" s="19"/>
    </row>
    <row r="112" spans="3:32" ht="22.5" customHeight="1">
      <c r="C112" s="147" t="s">
        <v>125</v>
      </c>
      <c r="D112" s="21"/>
      <c r="E112" s="21"/>
      <c r="F112" s="28"/>
      <c r="G112" s="21"/>
      <c r="H112" s="21"/>
      <c r="I112" s="21"/>
      <c r="J112" s="21"/>
      <c r="K112" s="1"/>
      <c r="L112" s="21"/>
      <c r="M112" s="21"/>
      <c r="U112" s="19"/>
      <c r="V112" s="19"/>
      <c r="X112" s="18"/>
      <c r="Y112" s="18"/>
      <c r="Z112" s="19"/>
      <c r="AA112" s="19"/>
      <c r="AB112" s="18"/>
      <c r="AC112" s="8"/>
      <c r="AE112" s="19"/>
      <c r="AF112" s="19"/>
    </row>
    <row r="113" spans="3:32" ht="18" customHeight="1">
      <c r="C113" s="21"/>
      <c r="D113" s="21"/>
      <c r="E113" s="21"/>
      <c r="F113" s="28"/>
      <c r="G113" s="21"/>
      <c r="H113" s="21"/>
      <c r="I113" s="21"/>
      <c r="J113" s="21"/>
      <c r="K113" s="1"/>
      <c r="L113" s="21"/>
      <c r="M113" s="21"/>
      <c r="U113" s="19"/>
      <c r="V113" s="19"/>
      <c r="X113" s="18"/>
      <c r="Y113" s="18"/>
      <c r="Z113" s="19"/>
      <c r="AA113" s="19"/>
      <c r="AB113" s="18"/>
      <c r="AC113" s="8"/>
      <c r="AE113" s="19"/>
      <c r="AF113" s="19"/>
    </row>
    <row r="114" spans="21:32" ht="18" customHeight="1">
      <c r="U114" s="19"/>
      <c r="V114" s="19"/>
      <c r="X114" s="18"/>
      <c r="Y114" s="18"/>
      <c r="Z114" s="19"/>
      <c r="AA114" s="19"/>
      <c r="AB114" s="18"/>
      <c r="AC114" s="8"/>
      <c r="AE114" s="19"/>
      <c r="AF114" s="19"/>
    </row>
    <row r="115" spans="21:32" ht="18" customHeight="1">
      <c r="U115" s="19"/>
      <c r="V115" s="19"/>
      <c r="X115" s="18"/>
      <c r="Y115" s="18"/>
      <c r="Z115" s="19"/>
      <c r="AA115" s="19"/>
      <c r="AB115" s="18"/>
      <c r="AC115" s="8"/>
      <c r="AE115" s="19"/>
      <c r="AF115" s="19"/>
    </row>
    <row r="116" spans="21:32" ht="18" customHeight="1">
      <c r="U116" s="19"/>
      <c r="V116" s="19"/>
      <c r="X116" s="18"/>
      <c r="Y116" s="18"/>
      <c r="Z116" s="19"/>
      <c r="AA116" s="19"/>
      <c r="AB116" s="18"/>
      <c r="AC116" s="8"/>
      <c r="AE116" s="19"/>
      <c r="AF116" s="19"/>
    </row>
    <row r="117" spans="21:32" ht="13.5">
      <c r="U117" s="19"/>
      <c r="V117" s="19"/>
      <c r="X117" s="18"/>
      <c r="Y117" s="18"/>
      <c r="Z117" s="19"/>
      <c r="AA117" s="19"/>
      <c r="AB117" s="18"/>
      <c r="AC117" s="8"/>
      <c r="AE117" s="19"/>
      <c r="AF117" s="19"/>
    </row>
    <row r="118" spans="21:32" ht="13.5">
      <c r="U118" s="19"/>
      <c r="V118" s="19"/>
      <c r="X118" s="18"/>
      <c r="Y118" s="18"/>
      <c r="Z118" s="19"/>
      <c r="AA118" s="19"/>
      <c r="AB118" s="18"/>
      <c r="AC118" s="8"/>
      <c r="AE118" s="19"/>
      <c r="AF118" s="19"/>
    </row>
    <row r="119" spans="21:32" ht="13.5">
      <c r="U119" s="19"/>
      <c r="V119" s="19"/>
      <c r="X119" s="18"/>
      <c r="Y119" s="18"/>
      <c r="Z119" s="19"/>
      <c r="AA119" s="19"/>
      <c r="AB119" s="18"/>
      <c r="AC119" s="8"/>
      <c r="AE119" s="19"/>
      <c r="AF119" s="19"/>
    </row>
    <row r="120" spans="21:32" ht="13.5">
      <c r="U120" s="19"/>
      <c r="V120" s="19"/>
      <c r="X120" s="18"/>
      <c r="Y120" s="18"/>
      <c r="Z120" s="19"/>
      <c r="AA120" s="19"/>
      <c r="AB120" s="18"/>
      <c r="AC120" s="8"/>
      <c r="AE120" s="19"/>
      <c r="AF120" s="19"/>
    </row>
    <row r="121" spans="21:32" ht="13.5">
      <c r="U121" s="19"/>
      <c r="V121" s="19"/>
      <c r="X121" s="18"/>
      <c r="Y121" s="18"/>
      <c r="Z121" s="19"/>
      <c r="AA121" s="19"/>
      <c r="AB121" s="18"/>
      <c r="AC121" s="8"/>
      <c r="AE121" s="19"/>
      <c r="AF121" s="19"/>
    </row>
    <row r="122" spans="21:32" ht="13.5">
      <c r="U122" s="19"/>
      <c r="V122" s="19"/>
      <c r="X122" s="18"/>
      <c r="Y122" s="18"/>
      <c r="Z122" s="19"/>
      <c r="AA122" s="19"/>
      <c r="AB122" s="18"/>
      <c r="AC122" s="8"/>
      <c r="AE122" s="19"/>
      <c r="AF122" s="19"/>
    </row>
    <row r="123" spans="21:32" ht="13.5">
      <c r="U123" s="19"/>
      <c r="V123" s="19"/>
      <c r="X123" s="18"/>
      <c r="Y123" s="18"/>
      <c r="Z123" s="19"/>
      <c r="AA123" s="19"/>
      <c r="AB123" s="18"/>
      <c r="AC123" s="8"/>
      <c r="AE123" s="19"/>
      <c r="AF123" s="19"/>
    </row>
    <row r="124" spans="21:32" ht="13.5">
      <c r="U124" s="19"/>
      <c r="V124" s="19"/>
      <c r="X124" s="18"/>
      <c r="Y124" s="18"/>
      <c r="Z124" s="19"/>
      <c r="AA124" s="19"/>
      <c r="AB124" s="18"/>
      <c r="AC124" s="8"/>
      <c r="AE124" s="19"/>
      <c r="AF124" s="19"/>
    </row>
    <row r="125" spans="21:32" ht="13.5">
      <c r="U125" s="19"/>
      <c r="V125" s="19"/>
      <c r="X125" s="18"/>
      <c r="Y125" s="18"/>
      <c r="Z125" s="19"/>
      <c r="AA125" s="19"/>
      <c r="AB125" s="18"/>
      <c r="AC125" s="8"/>
      <c r="AE125" s="19"/>
      <c r="AF125" s="19"/>
    </row>
    <row r="126" spans="21:32" ht="13.5">
      <c r="U126" s="19"/>
      <c r="V126" s="19"/>
      <c r="X126" s="18"/>
      <c r="Y126" s="18"/>
      <c r="Z126" s="19"/>
      <c r="AA126" s="19"/>
      <c r="AB126" s="18"/>
      <c r="AC126" s="8"/>
      <c r="AE126" s="19"/>
      <c r="AF126" s="19"/>
    </row>
  </sheetData>
  <sheetProtection/>
  <mergeCells count="55">
    <mergeCell ref="C103:D104"/>
    <mergeCell ref="C90:D91"/>
    <mergeCell ref="J94:J95"/>
    <mergeCell ref="C95:D96"/>
    <mergeCell ref="F97:F98"/>
    <mergeCell ref="C99:D100"/>
    <mergeCell ref="H100:H101"/>
    <mergeCell ref="C76:D77"/>
    <mergeCell ref="F78:F79"/>
    <mergeCell ref="C80:D81"/>
    <mergeCell ref="L83:L84"/>
    <mergeCell ref="C86:D87"/>
    <mergeCell ref="F88:F89"/>
    <mergeCell ref="C63:D64"/>
    <mergeCell ref="H66:H67"/>
    <mergeCell ref="C67:D68"/>
    <mergeCell ref="F69:F70"/>
    <mergeCell ref="C71:D72"/>
    <mergeCell ref="J72:J73"/>
    <mergeCell ref="F45:F46"/>
    <mergeCell ref="C47:D48"/>
    <mergeCell ref="H48:H49"/>
    <mergeCell ref="S50:S65"/>
    <mergeCell ref="C51:D52"/>
    <mergeCell ref="O51:O64"/>
    <mergeCell ref="I55:L56"/>
    <mergeCell ref="M57:M58"/>
    <mergeCell ref="Q57:Q58"/>
    <mergeCell ref="I59:L60"/>
    <mergeCell ref="L31:L32"/>
    <mergeCell ref="C34:D35"/>
    <mergeCell ref="F36:F37"/>
    <mergeCell ref="C38:D39"/>
    <mergeCell ref="J42:J43"/>
    <mergeCell ref="C43:D44"/>
    <mergeCell ref="F17:F18"/>
    <mergeCell ref="C19:D20"/>
    <mergeCell ref="J20:J21"/>
    <mergeCell ref="C24:D25"/>
    <mergeCell ref="F26:F27"/>
    <mergeCell ref="C28:D29"/>
    <mergeCell ref="K8:L8"/>
    <mergeCell ref="M8:U8"/>
    <mergeCell ref="K9:L9"/>
    <mergeCell ref="M9:U9"/>
    <mergeCell ref="C11:D12"/>
    <mergeCell ref="H14:H15"/>
    <mergeCell ref="C15:D16"/>
    <mergeCell ref="B2:H2"/>
    <mergeCell ref="B4:G4"/>
    <mergeCell ref="B6:G6"/>
    <mergeCell ref="K6:L6"/>
    <mergeCell ref="M6:U6"/>
    <mergeCell ref="K7:L7"/>
    <mergeCell ref="M7:U7"/>
  </mergeCells>
  <printOptions/>
  <pageMargins left="0.3937007874015748" right="0.5905511811023623" top="0.2755905511811024" bottom="0" header="0" footer="0"/>
  <pageSetup horizontalDpi="600" verticalDpi="600" orientation="portrait" paperSize="9" scale="3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CY87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5.25390625" style="19" customWidth="1"/>
    <col min="2" max="2" width="2.125" style="19" customWidth="1"/>
    <col min="3" max="3" width="3.125" style="19" customWidth="1"/>
    <col min="4" max="64" width="2.125" style="19" customWidth="1"/>
    <col min="65" max="79" width="2.00390625" style="19" customWidth="1"/>
    <col min="80" max="167" width="2.625" style="19" customWidth="1"/>
    <col min="168" max="16384" width="9.00390625" style="19" customWidth="1"/>
  </cols>
  <sheetData>
    <row r="2" spans="20:46" ht="30.75">
      <c r="T2" s="368" t="s">
        <v>194</v>
      </c>
      <c r="U2" s="366"/>
      <c r="V2" s="366"/>
      <c r="W2" s="366"/>
      <c r="X2" s="366"/>
      <c r="Y2" s="366"/>
      <c r="Z2" s="366"/>
      <c r="AA2" s="366"/>
      <c r="AB2" s="366"/>
      <c r="AC2" s="366"/>
      <c r="AD2" s="366"/>
      <c r="AE2" s="366"/>
      <c r="AF2" s="366"/>
      <c r="AG2" s="366"/>
      <c r="AH2" s="366"/>
      <c r="AI2" s="366"/>
      <c r="AJ2" s="366"/>
      <c r="AK2" s="366"/>
      <c r="AL2" s="366"/>
      <c r="AM2" s="366"/>
      <c r="AN2" s="366"/>
      <c r="AO2" s="366"/>
      <c r="AP2" s="366"/>
      <c r="AQ2" s="366"/>
      <c r="AR2" s="366"/>
      <c r="AS2" s="366"/>
      <c r="AT2" s="366"/>
    </row>
    <row r="3" spans="34:37" ht="12" customHeight="1">
      <c r="AH3" s="152"/>
      <c r="AK3" s="153"/>
    </row>
    <row r="4" spans="34:37" ht="12" customHeight="1">
      <c r="AH4" s="152"/>
      <c r="AK4" s="153"/>
    </row>
    <row r="5" ht="12" customHeight="1">
      <c r="AD5" s="154"/>
    </row>
    <row r="6" ht="12" customHeight="1"/>
    <row r="7" spans="7:59" ht="21" customHeight="1">
      <c r="G7" s="155"/>
      <c r="I7" s="369" t="s">
        <v>195</v>
      </c>
      <c r="J7" s="370"/>
      <c r="K7" s="370"/>
      <c r="L7" s="370"/>
      <c r="M7" s="370"/>
      <c r="N7" s="370"/>
      <c r="O7" s="370"/>
      <c r="P7" s="370"/>
      <c r="Q7" s="370"/>
      <c r="R7" s="370"/>
      <c r="S7" s="370"/>
      <c r="T7" s="370"/>
      <c r="U7" s="370"/>
      <c r="V7" s="370"/>
      <c r="W7" s="370"/>
      <c r="X7" s="370"/>
      <c r="Y7" s="370"/>
      <c r="Z7" s="370"/>
      <c r="AA7" s="370"/>
      <c r="AB7" s="370"/>
      <c r="AC7" s="370"/>
      <c r="AD7" s="370"/>
      <c r="AE7" s="370"/>
      <c r="AF7" s="370"/>
      <c r="AG7" s="370"/>
      <c r="AH7" s="370"/>
      <c r="AI7" s="370"/>
      <c r="AJ7" s="370"/>
      <c r="AK7" s="370"/>
      <c r="AL7" s="370"/>
      <c r="AM7" s="370"/>
      <c r="AN7" s="370"/>
      <c r="AO7" s="370"/>
      <c r="AP7" s="370"/>
      <c r="AQ7" s="370"/>
      <c r="AR7" s="370"/>
      <c r="AS7" s="370"/>
      <c r="AT7" s="370"/>
      <c r="AU7" s="370"/>
      <c r="AV7" s="370"/>
      <c r="AW7" s="370"/>
      <c r="AX7" s="370"/>
      <c r="AY7" s="370"/>
      <c r="AZ7" s="370"/>
      <c r="BA7" s="370"/>
      <c r="BB7" s="370"/>
      <c r="BC7" s="370"/>
      <c r="BD7" s="370"/>
      <c r="BE7" s="370"/>
      <c r="BF7" s="370"/>
      <c r="BG7" s="370"/>
    </row>
    <row r="8" spans="29:31" ht="12" customHeight="1">
      <c r="AC8" s="155"/>
      <c r="AE8" s="155"/>
    </row>
    <row r="9" ht="12" customHeight="1"/>
    <row r="10" spans="43:50" ht="12" customHeight="1">
      <c r="AQ10" s="21"/>
      <c r="AR10" s="21"/>
      <c r="AS10" s="21"/>
      <c r="AT10" s="21"/>
      <c r="AU10" s="21"/>
      <c r="AV10" s="21"/>
      <c r="AW10" s="21"/>
      <c r="AX10" s="21"/>
    </row>
    <row r="11" spans="30:51" ht="12" customHeight="1">
      <c r="AD11" s="371" t="s">
        <v>196</v>
      </c>
      <c r="AE11" s="371"/>
      <c r="AF11" s="371"/>
      <c r="AG11" s="371"/>
      <c r="AQ11" s="157"/>
      <c r="AR11" s="157"/>
      <c r="AS11" s="157" t="s">
        <v>197</v>
      </c>
      <c r="AT11" s="157"/>
      <c r="AU11" s="158"/>
      <c r="AV11" s="158"/>
      <c r="AW11" s="158"/>
      <c r="AX11" s="158"/>
      <c r="AY11" s="158"/>
    </row>
    <row r="12" spans="30:51" ht="12" customHeight="1">
      <c r="AD12" s="371"/>
      <c r="AE12" s="371"/>
      <c r="AF12" s="371"/>
      <c r="AG12" s="371"/>
      <c r="AQ12" s="157"/>
      <c r="AR12" s="157"/>
      <c r="AS12" s="157"/>
      <c r="AT12" s="157"/>
      <c r="AU12" s="158"/>
      <c r="AV12" s="158"/>
      <c r="AW12" s="158"/>
      <c r="AX12" s="158"/>
      <c r="AY12" s="158"/>
    </row>
    <row r="13" spans="30:51" ht="12" customHeight="1">
      <c r="AD13" s="371"/>
      <c r="AE13" s="371"/>
      <c r="AF13" s="371"/>
      <c r="AG13" s="371"/>
      <c r="AQ13" s="157"/>
      <c r="AR13" s="157"/>
      <c r="AS13" s="157"/>
      <c r="AT13" s="157"/>
      <c r="AU13" s="158"/>
      <c r="AV13" s="158"/>
      <c r="AW13" s="158"/>
      <c r="AX13" s="158"/>
      <c r="AY13" s="158"/>
    </row>
    <row r="14" spans="30:51" ht="12" customHeight="1">
      <c r="AD14" s="371"/>
      <c r="AE14" s="371"/>
      <c r="AF14" s="371"/>
      <c r="AG14" s="371"/>
      <c r="AQ14" s="157"/>
      <c r="AR14" s="157"/>
      <c r="AS14" s="157"/>
      <c r="AT14" s="157"/>
      <c r="AU14" s="158"/>
      <c r="AV14" s="158"/>
      <c r="AW14" s="158"/>
      <c r="AX14" s="158"/>
      <c r="AY14" s="158"/>
    </row>
    <row r="15" spans="4:59" ht="12" customHeight="1">
      <c r="D15" s="350" t="s">
        <v>198</v>
      </c>
      <c r="E15" s="351"/>
      <c r="F15" s="351"/>
      <c r="G15" s="351"/>
      <c r="H15" s="352"/>
      <c r="BC15" s="350" t="s">
        <v>198</v>
      </c>
      <c r="BD15" s="351"/>
      <c r="BE15" s="351"/>
      <c r="BF15" s="351"/>
      <c r="BG15" s="352"/>
    </row>
    <row r="16" spans="4:59" ht="12" customHeight="1">
      <c r="D16" s="353"/>
      <c r="E16" s="354"/>
      <c r="F16" s="354"/>
      <c r="G16" s="354"/>
      <c r="H16" s="355"/>
      <c r="O16" s="159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353"/>
      <c r="BD16" s="354"/>
      <c r="BE16" s="354"/>
      <c r="BF16" s="354"/>
      <c r="BG16" s="355"/>
    </row>
    <row r="17" spans="4:59" ht="12" customHeight="1">
      <c r="D17" s="353"/>
      <c r="E17" s="354"/>
      <c r="F17" s="354"/>
      <c r="G17" s="354"/>
      <c r="H17" s="355"/>
      <c r="O17" s="159"/>
      <c r="P17" s="160">
        <v>4</v>
      </c>
      <c r="Q17" s="161"/>
      <c r="R17" s="162"/>
      <c r="S17" s="21"/>
      <c r="T17" s="161"/>
      <c r="U17" s="163"/>
      <c r="V17" s="163"/>
      <c r="W17" s="162"/>
      <c r="X17" s="21"/>
      <c r="Y17" s="161"/>
      <c r="Z17" s="163"/>
      <c r="AA17" s="163"/>
      <c r="AB17" s="162"/>
      <c r="AC17" s="21"/>
      <c r="AD17" s="161"/>
      <c r="AE17" s="163"/>
      <c r="AF17" s="164"/>
      <c r="AG17" s="162"/>
      <c r="AH17" s="21"/>
      <c r="AI17" s="161"/>
      <c r="AJ17" s="163"/>
      <c r="AK17" s="163"/>
      <c r="AL17" s="162"/>
      <c r="AM17" s="21"/>
      <c r="AN17" s="161"/>
      <c r="AO17" s="163"/>
      <c r="AP17" s="163"/>
      <c r="AQ17" s="162"/>
      <c r="AR17" s="21"/>
      <c r="AS17" s="161"/>
      <c r="AT17" s="162"/>
      <c r="AU17" s="160" t="s">
        <v>199</v>
      </c>
      <c r="AV17" s="21"/>
      <c r="AW17" s="21"/>
      <c r="AX17" s="21"/>
      <c r="AY17" s="21"/>
      <c r="AZ17" s="21"/>
      <c r="BA17" s="21"/>
      <c r="BB17" s="21"/>
      <c r="BC17" s="353"/>
      <c r="BD17" s="354"/>
      <c r="BE17" s="354"/>
      <c r="BF17" s="354"/>
      <c r="BG17" s="355"/>
    </row>
    <row r="18" spans="4:59" ht="12" customHeight="1">
      <c r="D18" s="353"/>
      <c r="E18" s="354"/>
      <c r="F18" s="354"/>
      <c r="G18" s="354"/>
      <c r="H18" s="355"/>
      <c r="O18" s="159"/>
      <c r="P18" s="160">
        <v>3</v>
      </c>
      <c r="Q18" s="372" t="s">
        <v>200</v>
      </c>
      <c r="R18" s="324"/>
      <c r="S18" s="324"/>
      <c r="T18" s="324"/>
      <c r="U18" s="324"/>
      <c r="V18" s="324"/>
      <c r="W18" s="360"/>
      <c r="X18" s="165" t="s">
        <v>197</v>
      </c>
      <c r="Y18" s="372" t="s">
        <v>201</v>
      </c>
      <c r="Z18" s="324"/>
      <c r="AA18" s="324"/>
      <c r="AB18" s="324"/>
      <c r="AC18" s="324"/>
      <c r="AD18" s="324"/>
      <c r="AE18" s="324"/>
      <c r="AF18" s="324"/>
      <c r="AG18" s="360"/>
      <c r="AH18" s="165" t="s">
        <v>197</v>
      </c>
      <c r="AI18" s="372" t="s">
        <v>202</v>
      </c>
      <c r="AJ18" s="374"/>
      <c r="AK18" s="374"/>
      <c r="AL18" s="375"/>
      <c r="AM18" s="165" t="s">
        <v>197</v>
      </c>
      <c r="AN18" s="379" t="s">
        <v>203</v>
      </c>
      <c r="AO18" s="324"/>
      <c r="AP18" s="324"/>
      <c r="AQ18" s="324"/>
      <c r="AR18" s="324"/>
      <c r="AS18" s="324"/>
      <c r="AT18" s="360"/>
      <c r="AU18" s="160" t="s">
        <v>199</v>
      </c>
      <c r="AV18" s="21"/>
      <c r="AW18" s="21"/>
      <c r="AX18" s="21"/>
      <c r="AY18" s="21"/>
      <c r="AZ18" s="21"/>
      <c r="BA18" s="21"/>
      <c r="BB18" s="21"/>
      <c r="BC18" s="353"/>
      <c r="BD18" s="354"/>
      <c r="BE18" s="354"/>
      <c r="BF18" s="354"/>
      <c r="BG18" s="355"/>
    </row>
    <row r="19" spans="3:59" ht="12" customHeight="1">
      <c r="C19" s="166"/>
      <c r="D19" s="356"/>
      <c r="E19" s="357"/>
      <c r="F19" s="357"/>
      <c r="G19" s="357"/>
      <c r="H19" s="358"/>
      <c r="O19" s="159"/>
      <c r="P19" s="160">
        <v>2</v>
      </c>
      <c r="Q19" s="363"/>
      <c r="R19" s="373"/>
      <c r="S19" s="373"/>
      <c r="T19" s="373"/>
      <c r="U19" s="373"/>
      <c r="V19" s="373"/>
      <c r="W19" s="364"/>
      <c r="X19" s="167"/>
      <c r="Y19" s="363"/>
      <c r="Z19" s="373"/>
      <c r="AA19" s="373"/>
      <c r="AB19" s="373"/>
      <c r="AC19" s="373"/>
      <c r="AD19" s="373"/>
      <c r="AE19" s="373"/>
      <c r="AF19" s="373"/>
      <c r="AG19" s="364"/>
      <c r="AH19" s="167"/>
      <c r="AI19" s="376"/>
      <c r="AJ19" s="377"/>
      <c r="AK19" s="377"/>
      <c r="AL19" s="378"/>
      <c r="AM19" s="167"/>
      <c r="AN19" s="363"/>
      <c r="AO19" s="373"/>
      <c r="AP19" s="373"/>
      <c r="AQ19" s="373"/>
      <c r="AR19" s="373"/>
      <c r="AS19" s="373"/>
      <c r="AT19" s="364"/>
      <c r="AU19" s="160" t="s">
        <v>199</v>
      </c>
      <c r="AV19" s="21"/>
      <c r="AW19" s="21"/>
      <c r="AX19" s="21"/>
      <c r="AY19" s="21"/>
      <c r="AZ19" s="21"/>
      <c r="BA19" s="21"/>
      <c r="BB19" s="21"/>
      <c r="BC19" s="356"/>
      <c r="BD19" s="357"/>
      <c r="BE19" s="357"/>
      <c r="BF19" s="357"/>
      <c r="BG19" s="358"/>
    </row>
    <row r="20" spans="3:51" ht="12" customHeight="1" thickBot="1">
      <c r="C20" s="166"/>
      <c r="D20" s="166"/>
      <c r="E20" s="166"/>
      <c r="H20" s="21"/>
      <c r="I20" s="21"/>
      <c r="J20" s="21"/>
      <c r="K20" s="21"/>
      <c r="L20" s="21"/>
      <c r="M20" s="21"/>
      <c r="N20" s="21"/>
      <c r="O20" s="159"/>
      <c r="P20" s="160">
        <v>1</v>
      </c>
      <c r="Q20" s="168"/>
      <c r="R20" s="131"/>
      <c r="S20" s="169"/>
      <c r="T20" s="168"/>
      <c r="U20" s="21"/>
      <c r="V20" s="21"/>
      <c r="W20" s="131"/>
      <c r="X20" s="169"/>
      <c r="Y20" s="168"/>
      <c r="Z20" s="21"/>
      <c r="AA20" s="21"/>
      <c r="AB20" s="131"/>
      <c r="AC20" s="169"/>
      <c r="AD20" s="168"/>
      <c r="AE20" s="21"/>
      <c r="AF20" s="168"/>
      <c r="AG20" s="131"/>
      <c r="AH20" s="169"/>
      <c r="AI20" s="168"/>
      <c r="AJ20" s="21"/>
      <c r="AK20" s="21"/>
      <c r="AL20" s="131"/>
      <c r="AM20" s="169"/>
      <c r="AN20" s="168"/>
      <c r="AO20" s="21"/>
      <c r="AP20" s="21"/>
      <c r="AQ20" s="131"/>
      <c r="AR20" s="169"/>
      <c r="AS20" s="168"/>
      <c r="AT20" s="131"/>
      <c r="AU20" s="160" t="s">
        <v>199</v>
      </c>
      <c r="AV20" s="21"/>
      <c r="AW20" s="21"/>
      <c r="AX20" s="21"/>
      <c r="AY20" s="21"/>
    </row>
    <row r="21" spans="3:103" ht="12" customHeight="1">
      <c r="C21" s="166"/>
      <c r="D21" s="166"/>
      <c r="E21" s="166"/>
      <c r="H21" s="21"/>
      <c r="I21" s="21"/>
      <c r="J21" s="21"/>
      <c r="K21" s="21"/>
      <c r="L21" s="21"/>
      <c r="M21" s="21"/>
      <c r="N21" s="21"/>
      <c r="O21" s="170">
        <v>1</v>
      </c>
      <c r="P21" s="171"/>
      <c r="Q21" s="172"/>
      <c r="R21" s="172"/>
      <c r="S21" s="173">
        <v>5</v>
      </c>
      <c r="T21" s="172"/>
      <c r="U21" s="172"/>
      <c r="V21" s="172"/>
      <c r="W21" s="172"/>
      <c r="X21" s="173">
        <v>10</v>
      </c>
      <c r="Y21" s="172"/>
      <c r="Z21" s="172"/>
      <c r="AA21" s="172"/>
      <c r="AB21" s="172"/>
      <c r="AC21" s="173">
        <v>15</v>
      </c>
      <c r="AD21" s="172"/>
      <c r="AE21" s="172"/>
      <c r="AF21" s="174"/>
      <c r="AG21" s="172"/>
      <c r="AH21" s="173">
        <v>20</v>
      </c>
      <c r="AI21" s="172"/>
      <c r="AJ21" s="172"/>
      <c r="AK21" s="172"/>
      <c r="AL21" s="172"/>
      <c r="AM21" s="173">
        <v>25</v>
      </c>
      <c r="AN21" s="172"/>
      <c r="AO21" s="172"/>
      <c r="AP21" s="172"/>
      <c r="AQ21" s="172"/>
      <c r="AR21" s="173">
        <v>30</v>
      </c>
      <c r="AS21" s="172"/>
      <c r="AT21" s="172"/>
      <c r="AU21" s="171"/>
      <c r="AV21" s="170" t="s">
        <v>17</v>
      </c>
      <c r="AW21" s="170"/>
      <c r="AX21" s="21"/>
      <c r="AY21" s="21"/>
      <c r="BC21" s="156"/>
      <c r="BD21" s="156"/>
      <c r="BE21" s="156"/>
      <c r="BF21" s="156"/>
      <c r="BG21" s="156"/>
      <c r="BH21" s="156" t="s">
        <v>17</v>
      </c>
      <c r="BI21" s="156"/>
      <c r="BJ21" s="156"/>
      <c r="BK21" s="156"/>
      <c r="BL21" s="156"/>
      <c r="BM21" s="156"/>
      <c r="BN21" s="156"/>
      <c r="BO21" s="156"/>
      <c r="BP21" s="156"/>
      <c r="BQ21" s="156"/>
      <c r="BR21" s="156"/>
      <c r="BS21" s="156"/>
      <c r="BT21" s="156"/>
      <c r="BU21" s="156"/>
      <c r="BV21" s="156"/>
      <c r="BW21" s="156"/>
      <c r="BX21" s="156"/>
      <c r="BY21" s="156"/>
      <c r="BZ21" s="156"/>
      <c r="CA21" s="156"/>
      <c r="CB21" s="156"/>
      <c r="CC21" s="156"/>
      <c r="CD21" s="156"/>
      <c r="CE21" s="156"/>
      <c r="CF21" s="156"/>
      <c r="CG21" s="156"/>
      <c r="CH21" s="156"/>
      <c r="CI21" s="156"/>
      <c r="CJ21" s="156"/>
      <c r="CK21" s="156"/>
      <c r="CL21" s="156"/>
      <c r="CM21" s="156"/>
      <c r="CN21" s="156"/>
      <c r="CO21" s="156"/>
      <c r="CP21" s="156"/>
      <c r="CQ21" s="156"/>
      <c r="CR21" s="156"/>
      <c r="CS21" s="156"/>
      <c r="CT21" s="156"/>
      <c r="CU21" s="156"/>
      <c r="CV21" s="156"/>
      <c r="CW21" s="156"/>
      <c r="CX21" s="156"/>
      <c r="CY21" s="156"/>
    </row>
    <row r="22" spans="3:103" ht="12" customHeight="1">
      <c r="C22" s="166"/>
      <c r="D22" s="166"/>
      <c r="E22" s="166"/>
      <c r="H22" s="21"/>
      <c r="I22" s="21"/>
      <c r="J22" s="21"/>
      <c r="K22" s="160">
        <v>4</v>
      </c>
      <c r="L22" s="160">
        <v>3</v>
      </c>
      <c r="M22" s="160">
        <v>2</v>
      </c>
      <c r="N22" s="160">
        <v>1</v>
      </c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17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175">
        <v>1</v>
      </c>
      <c r="AX22" s="175">
        <v>2</v>
      </c>
      <c r="AY22" s="175">
        <v>3</v>
      </c>
      <c r="AZ22" s="175">
        <v>4</v>
      </c>
      <c r="BC22" s="156"/>
      <c r="BD22" s="176"/>
      <c r="BE22" s="176"/>
      <c r="BF22" s="176"/>
      <c r="BG22" s="176"/>
      <c r="BH22" s="176"/>
      <c r="BI22" s="176"/>
      <c r="BJ22" s="176"/>
      <c r="BK22" s="176"/>
      <c r="BL22" s="176"/>
      <c r="BM22" s="176"/>
      <c r="BN22" s="176"/>
      <c r="BO22" s="176"/>
      <c r="BP22" s="176"/>
      <c r="BQ22" s="176"/>
      <c r="BR22" s="176"/>
      <c r="BS22" s="176"/>
      <c r="BT22" s="176"/>
      <c r="BU22" s="176"/>
      <c r="BV22" s="176"/>
      <c r="BW22" s="176"/>
      <c r="BX22" s="176"/>
      <c r="BY22" s="176"/>
      <c r="BZ22" s="176"/>
      <c r="CA22" s="176"/>
      <c r="CB22" s="176"/>
      <c r="CC22" s="176"/>
      <c r="CD22" s="176"/>
      <c r="CE22" s="176"/>
      <c r="CF22" s="176"/>
      <c r="CG22" s="176"/>
      <c r="CH22" s="176"/>
      <c r="CI22" s="176"/>
      <c r="CJ22" s="176"/>
      <c r="CK22" s="176"/>
      <c r="CL22" s="176"/>
      <c r="CM22" s="176"/>
      <c r="CN22" s="176"/>
      <c r="CO22" s="176"/>
      <c r="CP22" s="176"/>
      <c r="CQ22" s="176"/>
      <c r="CR22" s="176"/>
      <c r="CS22" s="176"/>
      <c r="CT22" s="176"/>
      <c r="CU22" s="176"/>
      <c r="CV22" s="176"/>
      <c r="CW22" s="176"/>
      <c r="CX22" s="176"/>
      <c r="CY22" s="176"/>
    </row>
    <row r="23" spans="3:103" ht="12" customHeight="1">
      <c r="C23" s="166"/>
      <c r="D23" s="166"/>
      <c r="E23" s="166"/>
      <c r="H23" s="21"/>
      <c r="I23" s="21"/>
      <c r="J23" s="21"/>
      <c r="K23" s="161"/>
      <c r="L23" s="380" t="s">
        <v>204</v>
      </c>
      <c r="M23" s="360"/>
      <c r="N23" s="163"/>
      <c r="O23" s="177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178"/>
      <c r="AW23" s="163"/>
      <c r="AX23" s="386" t="s">
        <v>205</v>
      </c>
      <c r="AY23" s="387"/>
      <c r="AZ23" s="162"/>
      <c r="BC23" s="156"/>
      <c r="BD23" s="176"/>
      <c r="BE23" s="176"/>
      <c r="BF23" s="176"/>
      <c r="BG23" s="176"/>
      <c r="BH23" s="176"/>
      <c r="BI23" s="176"/>
      <c r="BJ23" s="176"/>
      <c r="BK23" s="176"/>
      <c r="BL23" s="176"/>
      <c r="BM23" s="176"/>
      <c r="BN23" s="176"/>
      <c r="BO23" s="176"/>
      <c r="BP23" s="176"/>
      <c r="BQ23" s="176"/>
      <c r="BR23" s="176"/>
      <c r="BS23" s="176"/>
      <c r="BT23" s="176"/>
      <c r="BU23" s="176"/>
      <c r="BV23" s="176"/>
      <c r="BW23" s="176"/>
      <c r="BX23" s="176"/>
      <c r="BY23" s="176"/>
      <c r="BZ23" s="176"/>
      <c r="CA23" s="176"/>
      <c r="CB23" s="176"/>
      <c r="CC23" s="176"/>
      <c r="CD23" s="176"/>
      <c r="CE23" s="176"/>
      <c r="CF23" s="176"/>
      <c r="CG23" s="176"/>
      <c r="CH23" s="176"/>
      <c r="CI23" s="176"/>
      <c r="CJ23" s="176"/>
      <c r="CK23" s="176"/>
      <c r="CL23" s="176"/>
      <c r="CM23" s="176"/>
      <c r="CN23" s="176"/>
      <c r="CO23" s="176"/>
      <c r="CP23" s="176"/>
      <c r="CQ23" s="176"/>
      <c r="CR23" s="176"/>
      <c r="CS23" s="176"/>
      <c r="CT23" s="176"/>
      <c r="CU23" s="176"/>
      <c r="CV23" s="176"/>
      <c r="CW23" s="176"/>
      <c r="CX23" s="176"/>
      <c r="CY23" s="176"/>
    </row>
    <row r="24" spans="3:103" ht="12" customHeight="1">
      <c r="C24" s="166"/>
      <c r="D24" s="166"/>
      <c r="E24" s="166"/>
      <c r="H24" s="21"/>
      <c r="I24" s="21"/>
      <c r="J24" s="21"/>
      <c r="K24" s="168"/>
      <c r="L24" s="361"/>
      <c r="M24" s="362"/>
      <c r="N24" s="21"/>
      <c r="O24" s="177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178"/>
      <c r="AW24" s="21"/>
      <c r="AX24" s="388"/>
      <c r="AY24" s="389"/>
      <c r="AZ24" s="131"/>
      <c r="BC24" s="156"/>
      <c r="BD24" s="176"/>
      <c r="BE24" s="176"/>
      <c r="BF24" s="176"/>
      <c r="BG24" s="176"/>
      <c r="BH24" s="176"/>
      <c r="BI24" s="176"/>
      <c r="BJ24" s="176"/>
      <c r="BK24" s="176"/>
      <c r="BL24" s="176"/>
      <c r="BM24" s="176"/>
      <c r="BN24" s="176"/>
      <c r="BO24" s="176"/>
      <c r="BP24" s="176"/>
      <c r="BQ24" s="176"/>
      <c r="BR24" s="176"/>
      <c r="BS24" s="176"/>
      <c r="BT24" s="176"/>
      <c r="BU24" s="176"/>
      <c r="BV24" s="176"/>
      <c r="BW24" s="176"/>
      <c r="BX24" s="176"/>
      <c r="BY24" s="176"/>
      <c r="BZ24" s="176"/>
      <c r="CA24" s="176"/>
      <c r="CB24" s="176"/>
      <c r="CC24" s="176"/>
      <c r="CD24" s="176"/>
      <c r="CE24" s="176"/>
      <c r="CF24" s="176"/>
      <c r="CG24" s="176"/>
      <c r="CH24" s="176"/>
      <c r="CI24" s="176"/>
      <c r="CJ24" s="176"/>
      <c r="CK24" s="176"/>
      <c r="CL24" s="176"/>
      <c r="CM24" s="176"/>
      <c r="CN24" s="176"/>
      <c r="CO24" s="176"/>
      <c r="CP24" s="176"/>
      <c r="CQ24" s="176"/>
      <c r="CR24" s="176"/>
      <c r="CS24" s="176"/>
      <c r="CT24" s="176"/>
      <c r="CU24" s="176"/>
      <c r="CV24" s="176"/>
      <c r="CW24" s="176"/>
      <c r="CX24" s="176"/>
      <c r="CY24" s="176"/>
    </row>
    <row r="25" spans="3:103" ht="12" customHeight="1">
      <c r="C25" s="179"/>
      <c r="D25" s="179"/>
      <c r="E25" s="166"/>
      <c r="H25" s="21"/>
      <c r="I25" s="21"/>
      <c r="J25" s="21"/>
      <c r="K25" s="180"/>
      <c r="L25" s="361"/>
      <c r="M25" s="362"/>
      <c r="N25" s="181"/>
      <c r="O25" s="182">
        <v>5</v>
      </c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183" t="s">
        <v>17</v>
      </c>
      <c r="AW25" s="184"/>
      <c r="AX25" s="390"/>
      <c r="AY25" s="391"/>
      <c r="AZ25" s="185"/>
      <c r="BC25" s="156"/>
      <c r="BD25" s="176"/>
      <c r="BE25" s="176"/>
      <c r="BF25" s="176"/>
      <c r="BG25" s="176"/>
      <c r="BH25" s="176"/>
      <c r="BI25" s="176"/>
      <c r="BJ25" s="176"/>
      <c r="BK25" s="176"/>
      <c r="BL25" s="176"/>
      <c r="BM25" s="176"/>
      <c r="BN25" s="176"/>
      <c r="BO25" s="176"/>
      <c r="BP25" s="176"/>
      <c r="BQ25" s="176"/>
      <c r="BR25" s="176"/>
      <c r="BS25" s="176"/>
      <c r="BT25" s="176"/>
      <c r="BU25" s="176"/>
      <c r="BV25" s="176"/>
      <c r="BW25" s="176"/>
      <c r="BX25" s="176"/>
      <c r="BY25" s="176"/>
      <c r="BZ25" s="176"/>
      <c r="CA25" s="176"/>
      <c r="CB25" s="176"/>
      <c r="CC25" s="176"/>
      <c r="CD25" s="176"/>
      <c r="CE25" s="176"/>
      <c r="CF25" s="176"/>
      <c r="CG25" s="176"/>
      <c r="CH25" s="176"/>
      <c r="CI25" s="176"/>
      <c r="CJ25" s="176"/>
      <c r="CK25" s="176"/>
      <c r="CL25" s="176"/>
      <c r="CM25" s="176"/>
      <c r="CN25" s="176"/>
      <c r="CO25" s="176"/>
      <c r="CP25" s="176"/>
      <c r="CQ25" s="176"/>
      <c r="CR25" s="176"/>
      <c r="CS25" s="176"/>
      <c r="CT25" s="176"/>
      <c r="CU25" s="176"/>
      <c r="CV25" s="176"/>
      <c r="CW25" s="176"/>
      <c r="CX25" s="176"/>
      <c r="CY25" s="176"/>
    </row>
    <row r="26" spans="3:103" ht="12" customHeight="1">
      <c r="C26" s="179"/>
      <c r="D26" s="350" t="s">
        <v>206</v>
      </c>
      <c r="E26" s="351"/>
      <c r="F26" s="351"/>
      <c r="G26" s="351"/>
      <c r="H26" s="352"/>
      <c r="I26" s="21"/>
      <c r="J26" s="21"/>
      <c r="K26" s="21"/>
      <c r="L26" s="361"/>
      <c r="M26" s="362"/>
      <c r="N26" s="21"/>
      <c r="O26" s="177"/>
      <c r="P26" s="21"/>
      <c r="Q26" s="21"/>
      <c r="R26" s="21"/>
      <c r="S26" s="161"/>
      <c r="T26" s="163"/>
      <c r="U26" s="163"/>
      <c r="V26" s="163"/>
      <c r="W26" s="163"/>
      <c r="X26" s="163"/>
      <c r="Y26" s="163"/>
      <c r="Z26" s="162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161"/>
      <c r="AL26" s="163"/>
      <c r="AM26" s="163"/>
      <c r="AN26" s="163"/>
      <c r="AO26" s="163"/>
      <c r="AP26" s="163"/>
      <c r="AQ26" s="163"/>
      <c r="AR26" s="162"/>
      <c r="AS26" s="21"/>
      <c r="AT26" s="21"/>
      <c r="AU26" s="21"/>
      <c r="AV26" s="178"/>
      <c r="AW26" s="21"/>
      <c r="AX26" s="186"/>
      <c r="AY26" s="186"/>
      <c r="AZ26" s="21"/>
      <c r="BC26" s="156"/>
      <c r="BD26" s="176"/>
      <c r="BE26" s="176"/>
      <c r="BF26" s="176"/>
      <c r="BG26" s="176"/>
      <c r="BH26" s="176"/>
      <c r="BI26" s="176"/>
      <c r="BJ26" s="176"/>
      <c r="BK26" s="176"/>
      <c r="BL26" s="176"/>
      <c r="BM26" s="176"/>
      <c r="BN26" s="176"/>
      <c r="BO26" s="176"/>
      <c r="BP26" s="176"/>
      <c r="BQ26" s="176"/>
      <c r="BR26" s="176"/>
      <c r="BS26" s="176"/>
      <c r="BT26" s="176"/>
      <c r="BU26" s="176"/>
      <c r="BV26" s="176"/>
      <c r="BW26" s="176"/>
      <c r="BX26" s="176"/>
      <c r="BY26" s="176"/>
      <c r="BZ26" s="176"/>
      <c r="CA26" s="176"/>
      <c r="CB26" s="176"/>
      <c r="CC26" s="176"/>
      <c r="CD26" s="176"/>
      <c r="CE26" s="176"/>
      <c r="CF26" s="176"/>
      <c r="CG26" s="176"/>
      <c r="CH26" s="176"/>
      <c r="CI26" s="176"/>
      <c r="CJ26" s="176"/>
      <c r="CK26" s="176"/>
      <c r="CL26" s="176"/>
      <c r="CM26" s="176"/>
      <c r="CN26" s="176"/>
      <c r="CO26" s="176"/>
      <c r="CP26" s="176"/>
      <c r="CQ26" s="176"/>
      <c r="CR26" s="176"/>
      <c r="CS26" s="176"/>
      <c r="CT26" s="176"/>
      <c r="CU26" s="176"/>
      <c r="CV26" s="176"/>
      <c r="CW26" s="176"/>
      <c r="CX26" s="176"/>
      <c r="CY26" s="176"/>
    </row>
    <row r="27" spans="3:103" ht="12" customHeight="1">
      <c r="C27" s="179"/>
      <c r="D27" s="353"/>
      <c r="E27" s="354"/>
      <c r="F27" s="354"/>
      <c r="G27" s="354"/>
      <c r="H27" s="355"/>
      <c r="I27" s="21"/>
      <c r="J27" s="21"/>
      <c r="K27" s="161"/>
      <c r="L27" s="361"/>
      <c r="M27" s="362"/>
      <c r="N27" s="163"/>
      <c r="O27" s="177"/>
      <c r="P27" s="21"/>
      <c r="Q27" s="21"/>
      <c r="R27" s="21"/>
      <c r="S27" s="168"/>
      <c r="T27" s="21"/>
      <c r="U27" s="21"/>
      <c r="V27" s="21"/>
      <c r="W27" s="21"/>
      <c r="X27" s="21"/>
      <c r="Y27" s="21"/>
      <c r="Z27" s="13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168"/>
      <c r="AL27" s="21"/>
      <c r="AM27" s="21"/>
      <c r="AN27" s="21"/>
      <c r="AO27" s="21"/>
      <c r="AP27" s="21"/>
      <c r="AQ27" s="21"/>
      <c r="AR27" s="131"/>
      <c r="AS27" s="21"/>
      <c r="AT27" s="21"/>
      <c r="AU27" s="21"/>
      <c r="AV27" s="178"/>
      <c r="AW27" s="163"/>
      <c r="AX27" s="359" t="s">
        <v>207</v>
      </c>
      <c r="AY27" s="360"/>
      <c r="AZ27" s="162"/>
      <c r="BC27" s="156"/>
      <c r="BD27" s="176"/>
      <c r="BE27" s="176"/>
      <c r="BF27" s="176"/>
      <c r="BG27" s="176"/>
      <c r="BH27" s="176"/>
      <c r="BI27" s="176"/>
      <c r="BJ27" s="176"/>
      <c r="BK27" s="176"/>
      <c r="BL27" s="176"/>
      <c r="BM27" s="176"/>
      <c r="BN27" s="176"/>
      <c r="BO27" s="176"/>
      <c r="BP27" s="176"/>
      <c r="BQ27" s="176"/>
      <c r="BR27" s="176"/>
      <c r="BS27" s="176"/>
      <c r="BT27" s="176"/>
      <c r="BU27" s="176"/>
      <c r="BV27" s="176"/>
      <c r="BW27" s="176"/>
      <c r="BX27" s="176"/>
      <c r="BY27" s="176"/>
      <c r="BZ27" s="176"/>
      <c r="CA27" s="176"/>
      <c r="CB27" s="176"/>
      <c r="CC27" s="176"/>
      <c r="CD27" s="176"/>
      <c r="CE27" s="176"/>
      <c r="CF27" s="176"/>
      <c r="CG27" s="176"/>
      <c r="CH27" s="176"/>
      <c r="CI27" s="176"/>
      <c r="CJ27" s="176"/>
      <c r="CK27" s="176"/>
      <c r="CL27" s="176"/>
      <c r="CM27" s="176"/>
      <c r="CN27" s="176"/>
      <c r="CO27" s="176"/>
      <c r="CP27" s="176"/>
      <c r="CQ27" s="176"/>
      <c r="CR27" s="176"/>
      <c r="CS27" s="176"/>
      <c r="CT27" s="176"/>
      <c r="CU27" s="176"/>
      <c r="CV27" s="176"/>
      <c r="CW27" s="176"/>
      <c r="CX27" s="176"/>
      <c r="CY27" s="176"/>
    </row>
    <row r="28" spans="3:103" ht="12" customHeight="1">
      <c r="C28" s="179"/>
      <c r="D28" s="353"/>
      <c r="E28" s="354"/>
      <c r="F28" s="354"/>
      <c r="G28" s="354"/>
      <c r="H28" s="355"/>
      <c r="I28" s="21"/>
      <c r="J28" s="21"/>
      <c r="K28" s="168"/>
      <c r="L28" s="361"/>
      <c r="M28" s="362"/>
      <c r="N28" s="21"/>
      <c r="O28" s="177"/>
      <c r="P28" s="21"/>
      <c r="Q28" s="21"/>
      <c r="R28" s="21"/>
      <c r="S28" s="168"/>
      <c r="T28" s="21"/>
      <c r="U28" s="21"/>
      <c r="V28" s="21"/>
      <c r="W28" s="21"/>
      <c r="X28" s="21"/>
      <c r="Y28" s="21"/>
      <c r="Z28" s="13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168"/>
      <c r="AL28" s="21"/>
      <c r="AM28" s="21"/>
      <c r="AN28" s="21"/>
      <c r="AO28" s="21"/>
      <c r="AP28" s="21"/>
      <c r="AQ28" s="21"/>
      <c r="AR28" s="131"/>
      <c r="AS28" s="21"/>
      <c r="AT28" s="21"/>
      <c r="AU28" s="21"/>
      <c r="AV28" s="178"/>
      <c r="AW28" s="21"/>
      <c r="AX28" s="361"/>
      <c r="AY28" s="362"/>
      <c r="AZ28" s="131"/>
      <c r="BC28" s="156"/>
      <c r="BD28" s="176"/>
      <c r="BE28" s="176"/>
      <c r="BF28" s="176"/>
      <c r="BG28" s="176"/>
      <c r="BH28" s="176"/>
      <c r="BI28" s="176"/>
      <c r="BJ28" s="176"/>
      <c r="BK28" s="176"/>
      <c r="BL28" s="176"/>
      <c r="BM28" s="176"/>
      <c r="BN28" s="176"/>
      <c r="BO28" s="176"/>
      <c r="BP28" s="176"/>
      <c r="BQ28" s="176"/>
      <c r="BR28" s="176"/>
      <c r="BS28" s="176"/>
      <c r="BT28" s="176"/>
      <c r="BU28" s="176"/>
      <c r="BV28" s="176"/>
      <c r="BW28" s="176"/>
      <c r="BX28" s="176"/>
      <c r="BY28" s="176"/>
      <c r="BZ28" s="176"/>
      <c r="CA28" s="176"/>
      <c r="CB28" s="176"/>
      <c r="CC28" s="176"/>
      <c r="CD28" s="176"/>
      <c r="CE28" s="176"/>
      <c r="CF28" s="176"/>
      <c r="CG28" s="176"/>
      <c r="CH28" s="176"/>
      <c r="CI28" s="176"/>
      <c r="CJ28" s="176"/>
      <c r="CK28" s="176"/>
      <c r="CL28" s="176"/>
      <c r="CM28" s="176"/>
      <c r="CN28" s="176"/>
      <c r="CO28" s="176"/>
      <c r="CP28" s="176"/>
      <c r="CQ28" s="176"/>
      <c r="CR28" s="176"/>
      <c r="CS28" s="176"/>
      <c r="CT28" s="176"/>
      <c r="CU28" s="176"/>
      <c r="CV28" s="176"/>
      <c r="CW28" s="176"/>
      <c r="CX28" s="176"/>
      <c r="CY28" s="176"/>
    </row>
    <row r="29" spans="3:103" ht="12" customHeight="1">
      <c r="C29" s="179"/>
      <c r="D29" s="353"/>
      <c r="E29" s="354"/>
      <c r="F29" s="354"/>
      <c r="G29" s="354"/>
      <c r="H29" s="355"/>
      <c r="I29" s="21"/>
      <c r="J29" s="21"/>
      <c r="K29" s="168"/>
      <c r="L29" s="361"/>
      <c r="M29" s="362"/>
      <c r="N29" s="21"/>
      <c r="O29" s="177"/>
      <c r="P29" s="21"/>
      <c r="Q29" s="21"/>
      <c r="R29" s="21"/>
      <c r="S29" s="168"/>
      <c r="T29" s="21"/>
      <c r="U29" s="21"/>
      <c r="V29" s="161"/>
      <c r="W29" s="163"/>
      <c r="X29" s="163"/>
      <c r="Y29" s="163"/>
      <c r="Z29" s="163"/>
      <c r="AA29" s="163"/>
      <c r="AB29" s="163"/>
      <c r="AC29" s="163"/>
      <c r="AD29" s="163"/>
      <c r="AE29" s="162"/>
      <c r="AF29" s="161"/>
      <c r="AG29" s="163"/>
      <c r="AH29" s="163"/>
      <c r="AI29" s="163"/>
      <c r="AJ29" s="163"/>
      <c r="AK29" s="163"/>
      <c r="AL29" s="163"/>
      <c r="AM29" s="163"/>
      <c r="AN29" s="163"/>
      <c r="AO29" s="162"/>
      <c r="AP29" s="21"/>
      <c r="AQ29" s="21"/>
      <c r="AR29" s="131"/>
      <c r="AS29" s="21"/>
      <c r="AT29" s="21"/>
      <c r="AU29" s="21"/>
      <c r="AV29" s="178"/>
      <c r="AW29" s="21"/>
      <c r="AX29" s="361"/>
      <c r="AY29" s="362"/>
      <c r="AZ29" s="131"/>
      <c r="BC29" s="156"/>
      <c r="BD29" s="176"/>
      <c r="BE29" s="176"/>
      <c r="BF29" s="176"/>
      <c r="BG29" s="176"/>
      <c r="BH29" s="176"/>
      <c r="BI29" s="176"/>
      <c r="BJ29" s="176"/>
      <c r="BK29" s="176"/>
      <c r="BL29" s="176"/>
      <c r="BM29" s="176"/>
      <c r="BN29" s="176"/>
      <c r="BO29" s="176"/>
      <c r="BP29" s="176"/>
      <c r="BQ29" s="176"/>
      <c r="BR29" s="176"/>
      <c r="BS29" s="176"/>
      <c r="BT29" s="176"/>
      <c r="BU29" s="176"/>
      <c r="BV29" s="176"/>
      <c r="BW29" s="176"/>
      <c r="BX29" s="176"/>
      <c r="BY29" s="176"/>
      <c r="BZ29" s="176"/>
      <c r="CA29" s="176"/>
      <c r="CB29" s="176"/>
      <c r="CC29" s="176"/>
      <c r="CD29" s="176"/>
      <c r="CE29" s="176"/>
      <c r="CF29" s="176"/>
      <c r="CG29" s="176"/>
      <c r="CH29" s="176"/>
      <c r="CI29" s="176"/>
      <c r="CJ29" s="176"/>
      <c r="CK29" s="176"/>
      <c r="CL29" s="176"/>
      <c r="CM29" s="176"/>
      <c r="CN29" s="176"/>
      <c r="CO29" s="176"/>
      <c r="CP29" s="176"/>
      <c r="CQ29" s="176"/>
      <c r="CR29" s="176"/>
      <c r="CS29" s="176"/>
      <c r="CT29" s="176"/>
      <c r="CU29" s="176"/>
      <c r="CV29" s="176"/>
      <c r="CW29" s="176"/>
      <c r="CX29" s="176"/>
      <c r="CY29" s="176"/>
    </row>
    <row r="30" spans="3:103" ht="12" customHeight="1">
      <c r="C30" s="179"/>
      <c r="D30" s="353"/>
      <c r="E30" s="354"/>
      <c r="F30" s="354"/>
      <c r="G30" s="354"/>
      <c r="H30" s="355"/>
      <c r="I30" s="21"/>
      <c r="J30" s="21"/>
      <c r="K30" s="180"/>
      <c r="L30" s="363"/>
      <c r="M30" s="364"/>
      <c r="N30" s="181"/>
      <c r="O30" s="182">
        <v>10</v>
      </c>
      <c r="P30" s="21"/>
      <c r="Q30" s="21"/>
      <c r="R30" s="21"/>
      <c r="S30" s="168"/>
      <c r="T30" s="21"/>
      <c r="U30" s="21"/>
      <c r="V30" s="168"/>
      <c r="W30" s="21"/>
      <c r="X30" s="21"/>
      <c r="Y30" s="21"/>
      <c r="Z30" s="21"/>
      <c r="AA30" s="365" t="s">
        <v>208</v>
      </c>
      <c r="AB30" s="366"/>
      <c r="AC30" s="366"/>
      <c r="AD30" s="366"/>
      <c r="AE30" s="366"/>
      <c r="AF30" s="366"/>
      <c r="AG30" s="366"/>
      <c r="AH30" s="366"/>
      <c r="AI30" s="366"/>
      <c r="AJ30" s="366"/>
      <c r="AK30" s="21"/>
      <c r="AL30" s="21"/>
      <c r="AM30" s="21"/>
      <c r="AN30" s="21"/>
      <c r="AO30" s="131"/>
      <c r="AP30" s="21"/>
      <c r="AQ30" s="21"/>
      <c r="AR30" s="131"/>
      <c r="AS30" s="21"/>
      <c r="AT30" s="21"/>
      <c r="AU30" s="21"/>
      <c r="AV30" s="178"/>
      <c r="AW30" s="184"/>
      <c r="AX30" s="361"/>
      <c r="AY30" s="362"/>
      <c r="AZ30" s="185"/>
      <c r="BC30" s="156"/>
      <c r="BD30" s="176"/>
      <c r="BE30" s="176"/>
      <c r="BF30" s="176"/>
      <c r="BG30" s="176"/>
      <c r="BH30" s="176"/>
      <c r="BI30" s="176"/>
      <c r="BJ30" s="176"/>
      <c r="BK30" s="176"/>
      <c r="BL30" s="176"/>
      <c r="BM30" s="176"/>
      <c r="BN30" s="176"/>
      <c r="BO30" s="176"/>
      <c r="BP30" s="176"/>
      <c r="BQ30" s="176"/>
      <c r="BR30" s="176"/>
      <c r="BS30" s="176"/>
      <c r="BT30" s="176"/>
      <c r="BU30" s="176"/>
      <c r="BV30" s="176"/>
      <c r="BW30" s="176"/>
      <c r="BX30" s="176"/>
      <c r="BY30" s="176"/>
      <c r="BZ30" s="176"/>
      <c r="CA30" s="176"/>
      <c r="CB30" s="176"/>
      <c r="CC30" s="176"/>
      <c r="CD30" s="176"/>
      <c r="CE30" s="176"/>
      <c r="CF30" s="176"/>
      <c r="CG30" s="176"/>
      <c r="CH30" s="176"/>
      <c r="CI30" s="176"/>
      <c r="CJ30" s="176"/>
      <c r="CK30" s="176"/>
      <c r="CL30" s="176"/>
      <c r="CM30" s="176"/>
      <c r="CN30" s="176"/>
      <c r="CO30" s="176"/>
      <c r="CP30" s="176"/>
      <c r="CQ30" s="176"/>
      <c r="CR30" s="176"/>
      <c r="CS30" s="176"/>
      <c r="CT30" s="176"/>
      <c r="CU30" s="176"/>
      <c r="CV30" s="176"/>
      <c r="CW30" s="176"/>
      <c r="CX30" s="176"/>
      <c r="CY30" s="176"/>
    </row>
    <row r="31" spans="3:103" ht="12" customHeight="1">
      <c r="C31" s="179"/>
      <c r="D31" s="353"/>
      <c r="E31" s="354"/>
      <c r="F31" s="354"/>
      <c r="G31" s="354"/>
      <c r="H31" s="355"/>
      <c r="I31" s="21"/>
      <c r="J31" s="21"/>
      <c r="K31" s="21"/>
      <c r="L31" s="151"/>
      <c r="M31" s="151"/>
      <c r="N31" s="21"/>
      <c r="O31" s="177"/>
      <c r="P31" s="21"/>
      <c r="Q31" s="21"/>
      <c r="R31" s="21"/>
      <c r="S31" s="168"/>
      <c r="T31" s="21"/>
      <c r="U31" s="21"/>
      <c r="V31" s="168"/>
      <c r="W31" s="21"/>
      <c r="X31" s="21"/>
      <c r="Y31" s="21"/>
      <c r="Z31" s="21"/>
      <c r="AA31" s="21"/>
      <c r="AB31" s="21"/>
      <c r="AC31" s="21"/>
      <c r="AD31" s="21"/>
      <c r="AE31" s="131"/>
      <c r="AF31" s="168"/>
      <c r="AG31" s="21"/>
      <c r="AH31" s="21"/>
      <c r="AI31" s="21"/>
      <c r="AJ31" s="21"/>
      <c r="AK31" s="21"/>
      <c r="AL31" s="21"/>
      <c r="AM31" s="21"/>
      <c r="AN31" s="21"/>
      <c r="AO31" s="131"/>
      <c r="AP31" s="21"/>
      <c r="AQ31" s="21"/>
      <c r="AR31" s="131"/>
      <c r="AS31" s="21"/>
      <c r="AT31" s="21"/>
      <c r="AU31" s="21"/>
      <c r="AV31" s="178"/>
      <c r="AW31" s="21"/>
      <c r="AX31" s="361"/>
      <c r="AY31" s="362"/>
      <c r="AZ31" s="21"/>
      <c r="BC31" s="156"/>
      <c r="BD31" s="176"/>
      <c r="BE31" s="176"/>
      <c r="BF31" s="176"/>
      <c r="BG31" s="176"/>
      <c r="BH31" s="176"/>
      <c r="BI31" s="176"/>
      <c r="BJ31" s="176"/>
      <c r="BK31" s="176"/>
      <c r="BL31" s="176"/>
      <c r="BM31" s="176"/>
      <c r="BN31" s="176"/>
      <c r="BO31" s="176"/>
      <c r="BP31" s="176"/>
      <c r="BQ31" s="176"/>
      <c r="BR31" s="176"/>
      <c r="BS31" s="176"/>
      <c r="BT31" s="176"/>
      <c r="BU31" s="176"/>
      <c r="BV31" s="176"/>
      <c r="BW31" s="176"/>
      <c r="BX31" s="176"/>
      <c r="BY31" s="176"/>
      <c r="BZ31" s="176"/>
      <c r="CA31" s="176"/>
      <c r="CB31" s="176"/>
      <c r="CC31" s="176"/>
      <c r="CD31" s="176"/>
      <c r="CE31" s="176"/>
      <c r="CF31" s="176"/>
      <c r="CG31" s="176"/>
      <c r="CH31" s="176"/>
      <c r="CI31" s="176"/>
      <c r="CJ31" s="176"/>
      <c r="CK31" s="176"/>
      <c r="CL31" s="176"/>
      <c r="CM31" s="176"/>
      <c r="CN31" s="176"/>
      <c r="CO31" s="176"/>
      <c r="CP31" s="176"/>
      <c r="CQ31" s="176"/>
      <c r="CR31" s="176"/>
      <c r="CS31" s="176"/>
      <c r="CT31" s="176"/>
      <c r="CU31" s="176"/>
      <c r="CV31" s="176"/>
      <c r="CW31" s="176"/>
      <c r="CX31" s="176"/>
      <c r="CY31" s="176"/>
    </row>
    <row r="32" spans="3:103" ht="12" customHeight="1">
      <c r="C32" s="187"/>
      <c r="D32" s="353"/>
      <c r="E32" s="354"/>
      <c r="F32" s="354"/>
      <c r="G32" s="354"/>
      <c r="H32" s="355"/>
      <c r="I32" s="21"/>
      <c r="J32" s="21"/>
      <c r="K32" s="161"/>
      <c r="L32" s="367" t="s">
        <v>209</v>
      </c>
      <c r="M32" s="360"/>
      <c r="N32" s="163"/>
      <c r="O32" s="177"/>
      <c r="P32" s="21"/>
      <c r="Q32" s="21"/>
      <c r="R32" s="21"/>
      <c r="S32" s="168"/>
      <c r="T32" s="21"/>
      <c r="U32" s="21"/>
      <c r="V32" s="168"/>
      <c r="W32" s="21"/>
      <c r="X32" s="21"/>
      <c r="Y32" s="21"/>
      <c r="Z32" s="21"/>
      <c r="AA32" s="21"/>
      <c r="AB32" s="21"/>
      <c r="AC32" s="21"/>
      <c r="AD32" s="21"/>
      <c r="AE32" s="131"/>
      <c r="AF32" s="168"/>
      <c r="AG32" s="21"/>
      <c r="AH32" s="21"/>
      <c r="AI32" s="21"/>
      <c r="AJ32" s="21"/>
      <c r="AK32" s="21"/>
      <c r="AL32" s="21"/>
      <c r="AM32" s="21"/>
      <c r="AN32" s="21"/>
      <c r="AO32" s="131"/>
      <c r="AP32" s="21"/>
      <c r="AQ32" s="21"/>
      <c r="AR32" s="131"/>
      <c r="AS32" s="21"/>
      <c r="AT32" s="21"/>
      <c r="AU32" s="21"/>
      <c r="AV32" s="178"/>
      <c r="AW32" s="163"/>
      <c r="AX32" s="361"/>
      <c r="AY32" s="362"/>
      <c r="AZ32" s="162"/>
      <c r="BC32" s="156"/>
      <c r="BD32" s="176"/>
      <c r="BE32" s="176"/>
      <c r="BF32" s="176"/>
      <c r="BG32" s="176"/>
      <c r="BH32" s="176"/>
      <c r="BI32" s="176"/>
      <c r="BJ32" s="176"/>
      <c r="BK32" s="176"/>
      <c r="BL32" s="176"/>
      <c r="BM32" s="176"/>
      <c r="BN32" s="176"/>
      <c r="BO32" s="176"/>
      <c r="BP32" s="176"/>
      <c r="BQ32" s="176"/>
      <c r="BR32" s="176"/>
      <c r="BS32" s="176"/>
      <c r="BT32" s="176"/>
      <c r="BU32" s="176"/>
      <c r="BV32" s="176"/>
      <c r="BW32" s="176"/>
      <c r="BX32" s="176"/>
      <c r="BY32" s="176"/>
      <c r="BZ32" s="176"/>
      <c r="CA32" s="176"/>
      <c r="CB32" s="176"/>
      <c r="CC32" s="176"/>
      <c r="CD32" s="176"/>
      <c r="CE32" s="176"/>
      <c r="CF32" s="176"/>
      <c r="CG32" s="176"/>
      <c r="CH32" s="176"/>
      <c r="CI32" s="176"/>
      <c r="CJ32" s="176"/>
      <c r="CK32" s="176"/>
      <c r="CL32" s="176"/>
      <c r="CM32" s="176"/>
      <c r="CN32" s="176"/>
      <c r="CO32" s="176"/>
      <c r="CP32" s="176"/>
      <c r="CQ32" s="176"/>
      <c r="CR32" s="176"/>
      <c r="CS32" s="176"/>
      <c r="CT32" s="176"/>
      <c r="CU32" s="176"/>
      <c r="CV32" s="176"/>
      <c r="CW32" s="176"/>
      <c r="CX32" s="176"/>
      <c r="CY32" s="176"/>
    </row>
    <row r="33" spans="3:103" ht="12" customHeight="1">
      <c r="C33" s="123"/>
      <c r="D33" s="353"/>
      <c r="E33" s="354"/>
      <c r="F33" s="354"/>
      <c r="G33" s="354"/>
      <c r="H33" s="355"/>
      <c r="I33" s="21"/>
      <c r="J33" s="21"/>
      <c r="K33" s="168"/>
      <c r="L33" s="361"/>
      <c r="M33" s="362"/>
      <c r="N33" s="21"/>
      <c r="O33" s="177"/>
      <c r="P33" s="21"/>
      <c r="Q33" s="21"/>
      <c r="R33" s="21"/>
      <c r="S33" s="168"/>
      <c r="T33" s="21"/>
      <c r="U33" s="21"/>
      <c r="V33" s="168"/>
      <c r="W33" s="21"/>
      <c r="X33" s="21"/>
      <c r="Y33" s="21"/>
      <c r="Z33" s="21"/>
      <c r="AA33" s="21"/>
      <c r="AB33" s="21"/>
      <c r="AC33" s="21"/>
      <c r="AD33" s="21"/>
      <c r="AE33" s="131"/>
      <c r="AF33" s="168"/>
      <c r="AG33" s="21"/>
      <c r="AH33" s="21"/>
      <c r="AI33" s="21"/>
      <c r="AJ33" s="21"/>
      <c r="AK33" s="21"/>
      <c r="AL33" s="21"/>
      <c r="AM33" s="21"/>
      <c r="AN33" s="21"/>
      <c r="AO33" s="131"/>
      <c r="AP33" s="21"/>
      <c r="AQ33" s="21"/>
      <c r="AR33" s="131"/>
      <c r="AS33" s="21"/>
      <c r="AT33" s="21"/>
      <c r="AU33" s="21"/>
      <c r="AV33" s="178"/>
      <c r="AW33" s="21"/>
      <c r="AX33" s="361"/>
      <c r="AY33" s="362"/>
      <c r="AZ33" s="131"/>
      <c r="BC33" s="156"/>
      <c r="BD33" s="176"/>
      <c r="BE33" s="176"/>
      <c r="BF33" s="176"/>
      <c r="BG33" s="176"/>
      <c r="BH33" s="176"/>
      <c r="BI33" s="176"/>
      <c r="BJ33" s="176"/>
      <c r="BK33" s="176"/>
      <c r="BL33" s="176"/>
      <c r="BM33" s="176"/>
      <c r="BN33" s="176"/>
      <c r="BO33" s="176"/>
      <c r="BP33" s="176"/>
      <c r="BQ33" s="176"/>
      <c r="BR33" s="176"/>
      <c r="BS33" s="176"/>
      <c r="BT33" s="176"/>
      <c r="BU33" s="176"/>
      <c r="BV33" s="176"/>
      <c r="BW33" s="176"/>
      <c r="BX33" s="176"/>
      <c r="BY33" s="176"/>
      <c r="BZ33" s="176"/>
      <c r="CA33" s="176"/>
      <c r="CB33" s="176"/>
      <c r="CC33" s="176"/>
      <c r="CD33" s="176"/>
      <c r="CE33" s="176"/>
      <c r="CF33" s="176"/>
      <c r="CG33" s="176"/>
      <c r="CH33" s="176"/>
      <c r="CI33" s="176"/>
      <c r="CJ33" s="176"/>
      <c r="CK33" s="176"/>
      <c r="CL33" s="176"/>
      <c r="CM33" s="176"/>
      <c r="CN33" s="176"/>
      <c r="CO33" s="176"/>
      <c r="CP33" s="176"/>
      <c r="CQ33" s="176"/>
      <c r="CR33" s="176"/>
      <c r="CS33" s="176"/>
      <c r="CT33" s="176"/>
      <c r="CU33" s="176"/>
      <c r="CV33" s="176"/>
      <c r="CW33" s="176"/>
      <c r="CX33" s="176"/>
      <c r="CY33" s="176"/>
    </row>
    <row r="34" spans="3:103" ht="12" customHeight="1">
      <c r="C34" s="123"/>
      <c r="D34" s="356"/>
      <c r="E34" s="357"/>
      <c r="F34" s="357"/>
      <c r="G34" s="357"/>
      <c r="H34" s="358"/>
      <c r="I34" s="21"/>
      <c r="J34" s="21"/>
      <c r="K34" s="169"/>
      <c r="L34" s="361"/>
      <c r="M34" s="362"/>
      <c r="N34" s="188"/>
      <c r="O34" s="177"/>
      <c r="P34" s="21"/>
      <c r="Q34" s="21"/>
      <c r="R34" s="21"/>
      <c r="S34" s="168"/>
      <c r="T34" s="21"/>
      <c r="U34" s="21"/>
      <c r="V34" s="168"/>
      <c r="W34" s="21"/>
      <c r="X34" s="21"/>
      <c r="Y34" s="21"/>
      <c r="Z34" s="21"/>
      <c r="AA34" s="21"/>
      <c r="AB34" s="21"/>
      <c r="AC34" s="21"/>
      <c r="AD34" s="21"/>
      <c r="AE34" s="131"/>
      <c r="AF34" s="168"/>
      <c r="AG34" s="21"/>
      <c r="AH34" s="21"/>
      <c r="AI34" s="21"/>
      <c r="AJ34" s="21"/>
      <c r="AK34" s="21"/>
      <c r="AL34" s="21"/>
      <c r="AM34" s="21"/>
      <c r="AN34" s="21"/>
      <c r="AO34" s="131"/>
      <c r="AP34" s="21"/>
      <c r="AQ34" s="21"/>
      <c r="AR34" s="131"/>
      <c r="AS34" s="21"/>
      <c r="AT34" s="21"/>
      <c r="AU34" s="21"/>
      <c r="AV34" s="178"/>
      <c r="AW34" s="21"/>
      <c r="AX34" s="361"/>
      <c r="AY34" s="362"/>
      <c r="AZ34" s="131"/>
      <c r="BC34" s="156"/>
      <c r="BD34" s="176"/>
      <c r="BE34" s="176"/>
      <c r="BF34" s="176"/>
      <c r="BG34" s="176"/>
      <c r="BH34" s="176"/>
      <c r="BI34" s="176"/>
      <c r="BJ34" s="176"/>
      <c r="BK34" s="176"/>
      <c r="BL34" s="176"/>
      <c r="BM34" s="176"/>
      <c r="BN34" s="176"/>
      <c r="BO34" s="176"/>
      <c r="BP34" s="176"/>
      <c r="BQ34" s="176"/>
      <c r="BR34" s="176"/>
      <c r="BS34" s="176"/>
      <c r="BT34" s="176"/>
      <c r="BU34" s="176"/>
      <c r="BV34" s="176"/>
      <c r="BW34" s="176"/>
      <c r="BX34" s="176"/>
      <c r="BY34" s="176"/>
      <c r="BZ34" s="176"/>
      <c r="CA34" s="176"/>
      <c r="CB34" s="176"/>
      <c r="CC34" s="176"/>
      <c r="CD34" s="176"/>
      <c r="CE34" s="176"/>
      <c r="CF34" s="176"/>
      <c r="CG34" s="176"/>
      <c r="CH34" s="176"/>
      <c r="CI34" s="176"/>
      <c r="CJ34" s="176"/>
      <c r="CK34" s="176"/>
      <c r="CL34" s="176"/>
      <c r="CM34" s="176"/>
      <c r="CN34" s="176"/>
      <c r="CO34" s="176"/>
      <c r="CP34" s="176"/>
      <c r="CQ34" s="176"/>
      <c r="CR34" s="176"/>
      <c r="CS34" s="176"/>
      <c r="CT34" s="176"/>
      <c r="CU34" s="176"/>
      <c r="CV34" s="176"/>
      <c r="CW34" s="176"/>
      <c r="CX34" s="176"/>
      <c r="CY34" s="176"/>
    </row>
    <row r="35" spans="3:103" ht="12" customHeight="1">
      <c r="C35" s="123"/>
      <c r="D35" s="123"/>
      <c r="E35" s="123"/>
      <c r="H35" s="21"/>
      <c r="I35" s="21"/>
      <c r="J35" s="21"/>
      <c r="K35" s="180"/>
      <c r="L35" s="363"/>
      <c r="M35" s="364"/>
      <c r="N35" s="189"/>
      <c r="O35" s="182">
        <v>15</v>
      </c>
      <c r="P35" s="21"/>
      <c r="Q35" s="21"/>
      <c r="R35" s="21"/>
      <c r="S35" s="168"/>
      <c r="T35" s="21"/>
      <c r="U35" s="21"/>
      <c r="V35" s="168"/>
      <c r="W35" s="21"/>
      <c r="X35" s="21"/>
      <c r="Y35" s="21"/>
      <c r="Z35" s="21"/>
      <c r="AA35" s="21"/>
      <c r="AB35" s="21"/>
      <c r="AC35" s="21"/>
      <c r="AD35" s="21"/>
      <c r="AE35" s="131"/>
      <c r="AF35" s="168"/>
      <c r="AG35" s="21"/>
      <c r="AH35" s="21"/>
      <c r="AI35" s="21"/>
      <c r="AJ35" s="21"/>
      <c r="AK35" s="21"/>
      <c r="AL35" s="21"/>
      <c r="AM35" s="21"/>
      <c r="AN35" s="21"/>
      <c r="AO35" s="131"/>
      <c r="AP35" s="21"/>
      <c r="AQ35" s="21"/>
      <c r="AR35" s="131"/>
      <c r="AS35" s="21"/>
      <c r="AT35" s="21"/>
      <c r="AU35" s="21"/>
      <c r="AV35" s="178"/>
      <c r="AW35" s="184"/>
      <c r="AX35" s="363"/>
      <c r="AY35" s="364"/>
      <c r="AZ35" s="185"/>
      <c r="BC35" s="156"/>
      <c r="BD35" s="176"/>
      <c r="BE35" s="176"/>
      <c r="BF35" s="176"/>
      <c r="BG35" s="176"/>
      <c r="BH35" s="176"/>
      <c r="BI35" s="176"/>
      <c r="BJ35" s="176"/>
      <c r="BK35" s="176"/>
      <c r="BL35" s="176"/>
      <c r="BM35" s="176"/>
      <c r="BN35" s="176"/>
      <c r="BO35" s="176"/>
      <c r="BP35" s="176"/>
      <c r="BQ35" s="176"/>
      <c r="BR35" s="176"/>
      <c r="BS35" s="176"/>
      <c r="BT35" s="176"/>
      <c r="BU35" s="176"/>
      <c r="BV35" s="176"/>
      <c r="BW35" s="176"/>
      <c r="BX35" s="176"/>
      <c r="BY35" s="176"/>
      <c r="BZ35" s="176"/>
      <c r="CA35" s="176"/>
      <c r="CB35" s="176"/>
      <c r="CC35" s="176"/>
      <c r="CD35" s="176"/>
      <c r="CE35" s="176"/>
      <c r="CF35" s="176"/>
      <c r="CG35" s="176"/>
      <c r="CH35" s="176"/>
      <c r="CI35" s="176"/>
      <c r="CJ35" s="176"/>
      <c r="CK35" s="176"/>
      <c r="CL35" s="176"/>
      <c r="CM35" s="176"/>
      <c r="CN35" s="176"/>
      <c r="CO35" s="176"/>
      <c r="CP35" s="176"/>
      <c r="CQ35" s="176"/>
      <c r="CR35" s="176"/>
      <c r="CS35" s="176"/>
      <c r="CT35" s="176"/>
      <c r="CU35" s="176"/>
      <c r="CV35" s="176"/>
      <c r="CW35" s="176"/>
      <c r="CX35" s="176"/>
      <c r="CY35" s="176"/>
    </row>
    <row r="36" spans="3:103" ht="12" customHeight="1">
      <c r="C36" s="123"/>
      <c r="D36" s="123"/>
      <c r="E36" s="123"/>
      <c r="H36" s="21"/>
      <c r="I36" s="21"/>
      <c r="J36" s="21"/>
      <c r="K36" s="21"/>
      <c r="L36" s="190"/>
      <c r="M36" s="190"/>
      <c r="N36" s="178"/>
      <c r="O36" s="177"/>
      <c r="P36" s="21"/>
      <c r="Q36" s="21"/>
      <c r="R36" s="21"/>
      <c r="S36" s="168"/>
      <c r="T36" s="21"/>
      <c r="U36" s="21"/>
      <c r="V36" s="168"/>
      <c r="W36" s="21"/>
      <c r="X36" s="21"/>
      <c r="Y36" s="21"/>
      <c r="Z36" s="21"/>
      <c r="AA36" s="21"/>
      <c r="AB36" s="21"/>
      <c r="AC36" s="21"/>
      <c r="AD36" s="21"/>
      <c r="AE36" s="131"/>
      <c r="AF36" s="168"/>
      <c r="AG36" s="21"/>
      <c r="AH36" s="21"/>
      <c r="AI36" s="21"/>
      <c r="AJ36" s="21"/>
      <c r="AK36" s="21"/>
      <c r="AL36" s="21"/>
      <c r="AM36" s="21"/>
      <c r="AN36" s="21"/>
      <c r="AO36" s="131"/>
      <c r="AP36" s="21"/>
      <c r="AQ36" s="21"/>
      <c r="AR36" s="131"/>
      <c r="AS36" s="21"/>
      <c r="AT36" s="21"/>
      <c r="AU36" s="21"/>
      <c r="AV36" s="178"/>
      <c r="AW36" s="21"/>
      <c r="AX36" s="151"/>
      <c r="AY36" s="151"/>
      <c r="AZ36" s="21"/>
      <c r="BC36" s="156"/>
      <c r="BD36" s="176"/>
      <c r="BE36" s="176"/>
      <c r="BF36" s="176"/>
      <c r="BG36" s="176"/>
      <c r="BH36" s="176"/>
      <c r="BI36" s="176"/>
      <c r="BJ36" s="176"/>
      <c r="BK36" s="176"/>
      <c r="BL36" s="176"/>
      <c r="BM36" s="176"/>
      <c r="BN36" s="176"/>
      <c r="BO36" s="176"/>
      <c r="BP36" s="176"/>
      <c r="BQ36" s="176"/>
      <c r="BR36" s="176"/>
      <c r="BS36" s="176"/>
      <c r="BT36" s="176"/>
      <c r="BU36" s="176"/>
      <c r="BV36" s="176"/>
      <c r="BW36" s="176"/>
      <c r="BX36" s="176"/>
      <c r="BY36" s="176"/>
      <c r="BZ36" s="176"/>
      <c r="CA36" s="176"/>
      <c r="CB36" s="176"/>
      <c r="CC36" s="176"/>
      <c r="CD36" s="176"/>
      <c r="CE36" s="176"/>
      <c r="CF36" s="176"/>
      <c r="CG36" s="176"/>
      <c r="CH36" s="176"/>
      <c r="CI36" s="176"/>
      <c r="CJ36" s="176"/>
      <c r="CK36" s="176"/>
      <c r="CL36" s="176"/>
      <c r="CM36" s="176"/>
      <c r="CN36" s="176"/>
      <c r="CO36" s="176"/>
      <c r="CP36" s="176"/>
      <c r="CQ36" s="176"/>
      <c r="CR36" s="176"/>
      <c r="CS36" s="176"/>
      <c r="CT36" s="176"/>
      <c r="CU36" s="176"/>
      <c r="CV36" s="176"/>
      <c r="CW36" s="176"/>
      <c r="CX36" s="176"/>
      <c r="CY36" s="176"/>
    </row>
    <row r="37" spans="3:103" ht="12" customHeight="1">
      <c r="C37" s="123"/>
      <c r="D37" s="123"/>
      <c r="E37" s="123"/>
      <c r="H37" s="21"/>
      <c r="I37" s="21"/>
      <c r="J37" s="21"/>
      <c r="K37" s="161"/>
      <c r="L37" s="367" t="s">
        <v>210</v>
      </c>
      <c r="M37" s="381"/>
      <c r="N37" s="191"/>
      <c r="O37" s="177"/>
      <c r="P37" s="21"/>
      <c r="Q37" s="21"/>
      <c r="R37" s="21"/>
      <c r="S37" s="168"/>
      <c r="T37" s="21"/>
      <c r="U37" s="21"/>
      <c r="V37" s="168"/>
      <c r="W37" s="21"/>
      <c r="X37" s="21"/>
      <c r="Y37" s="21"/>
      <c r="Z37" s="21"/>
      <c r="AA37" s="21"/>
      <c r="AB37" s="21"/>
      <c r="AC37" s="21"/>
      <c r="AD37" s="21"/>
      <c r="AE37" s="131"/>
      <c r="AF37" s="168"/>
      <c r="AG37" s="21"/>
      <c r="AH37" s="21"/>
      <c r="AI37" s="21"/>
      <c r="AJ37" s="21"/>
      <c r="AK37" s="21"/>
      <c r="AL37" s="21"/>
      <c r="AM37" s="21"/>
      <c r="AN37" s="21"/>
      <c r="AO37" s="131"/>
      <c r="AP37" s="21"/>
      <c r="AQ37" s="21"/>
      <c r="AR37" s="131"/>
      <c r="AS37" s="21"/>
      <c r="AT37" s="21"/>
      <c r="AU37" s="21"/>
      <c r="AV37" s="178"/>
      <c r="AW37" s="163"/>
      <c r="AX37" s="380" t="s">
        <v>211</v>
      </c>
      <c r="AY37" s="381"/>
      <c r="AZ37" s="162"/>
      <c r="BC37" s="156"/>
      <c r="BD37" s="176"/>
      <c r="BE37" s="176"/>
      <c r="BF37" s="176"/>
      <c r="BG37" s="176"/>
      <c r="BH37" s="176"/>
      <c r="BI37" s="176"/>
      <c r="BJ37" s="176"/>
      <c r="BK37" s="176"/>
      <c r="BL37" s="176"/>
      <c r="BM37" s="176"/>
      <c r="BN37" s="176"/>
      <c r="BO37" s="176"/>
      <c r="BP37" s="176"/>
      <c r="BQ37" s="176"/>
      <c r="BR37" s="176"/>
      <c r="BS37" s="176"/>
      <c r="BT37" s="176"/>
      <c r="BU37" s="176"/>
      <c r="BV37" s="176"/>
      <c r="BW37" s="176"/>
      <c r="BX37" s="176"/>
      <c r="BY37" s="176"/>
      <c r="BZ37" s="176"/>
      <c r="CA37" s="176"/>
      <c r="CB37" s="176"/>
      <c r="CC37" s="176"/>
      <c r="CD37" s="176"/>
      <c r="CE37" s="176"/>
      <c r="CF37" s="176"/>
      <c r="CG37" s="176"/>
      <c r="CH37" s="176"/>
      <c r="CI37" s="176"/>
      <c r="CJ37" s="176"/>
      <c r="CK37" s="176"/>
      <c r="CL37" s="176"/>
      <c r="CM37" s="176"/>
      <c r="CN37" s="176"/>
      <c r="CO37" s="176"/>
      <c r="CP37" s="176"/>
      <c r="CQ37" s="176"/>
      <c r="CR37" s="176"/>
      <c r="CS37" s="176"/>
      <c r="CT37" s="176"/>
      <c r="CU37" s="176"/>
      <c r="CV37" s="176"/>
      <c r="CW37" s="176"/>
      <c r="CX37" s="176"/>
      <c r="CY37" s="176"/>
    </row>
    <row r="38" spans="3:103" ht="12" customHeight="1">
      <c r="C38" s="123"/>
      <c r="D38" s="123"/>
      <c r="E38" s="123"/>
      <c r="H38" s="21"/>
      <c r="I38" s="21"/>
      <c r="J38" s="21"/>
      <c r="K38" s="168"/>
      <c r="L38" s="382"/>
      <c r="M38" s="383"/>
      <c r="N38" s="178"/>
      <c r="O38" s="177"/>
      <c r="P38" s="21"/>
      <c r="Q38" s="21"/>
      <c r="R38" s="21"/>
      <c r="S38" s="168"/>
      <c r="T38" s="21"/>
      <c r="U38" s="21"/>
      <c r="V38" s="180"/>
      <c r="W38" s="181"/>
      <c r="X38" s="181"/>
      <c r="Y38" s="181"/>
      <c r="Z38" s="181"/>
      <c r="AA38" s="181"/>
      <c r="AB38" s="181"/>
      <c r="AC38" s="181"/>
      <c r="AD38" s="181"/>
      <c r="AE38" s="185"/>
      <c r="AF38" s="180"/>
      <c r="AG38" s="181"/>
      <c r="AH38" s="181"/>
      <c r="AI38" s="181"/>
      <c r="AJ38" s="181"/>
      <c r="AK38" s="181"/>
      <c r="AL38" s="181"/>
      <c r="AM38" s="181"/>
      <c r="AN38" s="181"/>
      <c r="AO38" s="185"/>
      <c r="AP38" s="21"/>
      <c r="AQ38" s="21"/>
      <c r="AR38" s="131"/>
      <c r="AS38" s="21"/>
      <c r="AT38" s="21"/>
      <c r="AU38" s="21"/>
      <c r="AV38" s="178"/>
      <c r="AW38" s="21"/>
      <c r="AX38" s="382"/>
      <c r="AY38" s="383"/>
      <c r="AZ38" s="131"/>
      <c r="BC38" s="156"/>
      <c r="BD38" s="176"/>
      <c r="BE38" s="176"/>
      <c r="BF38" s="176"/>
      <c r="BG38" s="176"/>
      <c r="BH38" s="176"/>
      <c r="BI38" s="176"/>
      <c r="BJ38" s="176"/>
      <c r="BK38" s="176"/>
      <c r="BL38" s="176"/>
      <c r="BM38" s="176"/>
      <c r="BN38" s="176"/>
      <c r="BO38" s="176"/>
      <c r="BP38" s="176"/>
      <c r="BQ38" s="176"/>
      <c r="BR38" s="176"/>
      <c r="BS38" s="176"/>
      <c r="BT38" s="176"/>
      <c r="BU38" s="176"/>
      <c r="BV38" s="176"/>
      <c r="BW38" s="176"/>
      <c r="BX38" s="176"/>
      <c r="BY38" s="176"/>
      <c r="BZ38" s="176"/>
      <c r="CA38" s="176"/>
      <c r="CB38" s="176"/>
      <c r="CC38" s="176"/>
      <c r="CD38" s="176"/>
      <c r="CE38" s="176"/>
      <c r="CF38" s="176"/>
      <c r="CG38" s="176"/>
      <c r="CH38" s="176"/>
      <c r="CI38" s="176"/>
      <c r="CJ38" s="176"/>
      <c r="CK38" s="176"/>
      <c r="CL38" s="176"/>
      <c r="CM38" s="176"/>
      <c r="CN38" s="176"/>
      <c r="CO38" s="176"/>
      <c r="CP38" s="176"/>
      <c r="CQ38" s="176"/>
      <c r="CR38" s="176"/>
      <c r="CS38" s="176"/>
      <c r="CT38" s="176"/>
      <c r="CU38" s="176"/>
      <c r="CV38" s="176"/>
      <c r="CW38" s="176"/>
      <c r="CX38" s="176"/>
      <c r="CY38" s="176"/>
    </row>
    <row r="39" spans="3:103" ht="12" customHeight="1">
      <c r="C39" s="123"/>
      <c r="D39" s="123"/>
      <c r="E39" s="123"/>
      <c r="H39" s="21"/>
      <c r="I39" s="21"/>
      <c r="J39" s="21"/>
      <c r="K39" s="168"/>
      <c r="L39" s="382"/>
      <c r="M39" s="383"/>
      <c r="N39" s="178"/>
      <c r="O39" s="177"/>
      <c r="P39" s="21"/>
      <c r="Q39" s="21"/>
      <c r="R39" s="21"/>
      <c r="S39" s="168"/>
      <c r="T39" s="21"/>
      <c r="U39" s="21"/>
      <c r="V39" s="21"/>
      <c r="W39" s="21"/>
      <c r="X39" s="21"/>
      <c r="Y39" s="21"/>
      <c r="Z39" s="131"/>
      <c r="AK39" s="168"/>
      <c r="AL39" s="21"/>
      <c r="AM39" s="21"/>
      <c r="AN39" s="21"/>
      <c r="AO39" s="21"/>
      <c r="AP39" s="21"/>
      <c r="AQ39" s="21"/>
      <c r="AR39" s="131"/>
      <c r="AS39" s="21"/>
      <c r="AT39" s="21"/>
      <c r="AU39" s="21"/>
      <c r="AV39" s="178"/>
      <c r="AW39" s="21"/>
      <c r="AX39" s="382"/>
      <c r="AY39" s="383"/>
      <c r="AZ39" s="131"/>
      <c r="BC39" s="156"/>
      <c r="BD39" s="176"/>
      <c r="BE39" s="176"/>
      <c r="BF39" s="176"/>
      <c r="BG39" s="176"/>
      <c r="BH39" s="176"/>
      <c r="BI39" s="176"/>
      <c r="BJ39" s="176"/>
      <c r="BK39" s="176"/>
      <c r="BL39" s="176"/>
      <c r="BM39" s="176"/>
      <c r="BN39" s="176"/>
      <c r="BO39" s="176"/>
      <c r="BP39" s="176"/>
      <c r="BQ39" s="176"/>
      <c r="BR39" s="176"/>
      <c r="BS39" s="176"/>
      <c r="BT39" s="176"/>
      <c r="BU39" s="176"/>
      <c r="BV39" s="176"/>
      <c r="BW39" s="176"/>
      <c r="BX39" s="176"/>
      <c r="BY39" s="176"/>
      <c r="BZ39" s="176"/>
      <c r="CA39" s="176"/>
      <c r="CB39" s="176"/>
      <c r="CC39" s="176"/>
      <c r="CD39" s="176"/>
      <c r="CE39" s="176"/>
      <c r="CF39" s="176"/>
      <c r="CG39" s="176"/>
      <c r="CH39" s="176"/>
      <c r="CI39" s="176"/>
      <c r="CJ39" s="176"/>
      <c r="CK39" s="176"/>
      <c r="CL39" s="176"/>
      <c r="CM39" s="176"/>
      <c r="CN39" s="176"/>
      <c r="CO39" s="176"/>
      <c r="CP39" s="176"/>
      <c r="CQ39" s="176"/>
      <c r="CR39" s="176"/>
      <c r="CS39" s="176"/>
      <c r="CT39" s="176"/>
      <c r="CU39" s="176"/>
      <c r="CV39" s="176"/>
      <c r="CW39" s="176"/>
      <c r="CX39" s="176"/>
      <c r="CY39" s="176"/>
    </row>
    <row r="40" spans="3:103" ht="12" customHeight="1">
      <c r="C40" s="123"/>
      <c r="D40" s="123"/>
      <c r="E40" s="123"/>
      <c r="H40" s="21"/>
      <c r="I40" s="21"/>
      <c r="J40" s="21"/>
      <c r="K40" s="180"/>
      <c r="L40" s="384"/>
      <c r="M40" s="385"/>
      <c r="N40" s="189"/>
      <c r="O40" s="182">
        <v>20</v>
      </c>
      <c r="P40" s="21"/>
      <c r="Q40" s="21"/>
      <c r="R40" s="21"/>
      <c r="S40" s="168"/>
      <c r="T40" s="21"/>
      <c r="U40" s="21"/>
      <c r="V40" s="21"/>
      <c r="W40" s="21"/>
      <c r="X40" s="21"/>
      <c r="Y40" s="21"/>
      <c r="Z40" s="131"/>
      <c r="AK40" s="168"/>
      <c r="AL40" s="21"/>
      <c r="AM40" s="21"/>
      <c r="AN40" s="21"/>
      <c r="AO40" s="21"/>
      <c r="AP40" s="21"/>
      <c r="AQ40" s="21"/>
      <c r="AR40" s="131"/>
      <c r="AS40" s="21"/>
      <c r="AT40" s="21"/>
      <c r="AU40" s="21"/>
      <c r="AV40" s="178"/>
      <c r="AW40" s="184"/>
      <c r="AX40" s="382"/>
      <c r="AY40" s="383"/>
      <c r="AZ40" s="185"/>
      <c r="BC40" s="156"/>
      <c r="BD40" s="176"/>
      <c r="BE40" s="176"/>
      <c r="BF40" s="176"/>
      <c r="BG40" s="176"/>
      <c r="BH40" s="176"/>
      <c r="BI40" s="176"/>
      <c r="BJ40" s="176"/>
      <c r="BK40" s="176"/>
      <c r="BL40" s="176"/>
      <c r="BM40" s="176"/>
      <c r="BN40" s="176"/>
      <c r="BO40" s="176"/>
      <c r="BP40" s="176"/>
      <c r="BQ40" s="176"/>
      <c r="BR40" s="176"/>
      <c r="BS40" s="176"/>
      <c r="BT40" s="176"/>
      <c r="BU40" s="176"/>
      <c r="BV40" s="176"/>
      <c r="BW40" s="176"/>
      <c r="BX40" s="176"/>
      <c r="BY40" s="176"/>
      <c r="BZ40" s="176"/>
      <c r="CA40" s="176"/>
      <c r="CB40" s="176"/>
      <c r="CC40" s="176"/>
      <c r="CD40" s="176"/>
      <c r="CE40" s="176"/>
      <c r="CF40" s="176"/>
      <c r="CG40" s="176"/>
      <c r="CH40" s="176"/>
      <c r="CI40" s="176"/>
      <c r="CJ40" s="176"/>
      <c r="CK40" s="176"/>
      <c r="CL40" s="176"/>
      <c r="CM40" s="176"/>
      <c r="CN40" s="176"/>
      <c r="CO40" s="176"/>
      <c r="CP40" s="176"/>
      <c r="CQ40" s="176"/>
      <c r="CR40" s="176"/>
      <c r="CS40" s="176"/>
      <c r="CT40" s="176"/>
      <c r="CU40" s="176"/>
      <c r="CV40" s="176"/>
      <c r="CW40" s="176"/>
      <c r="CX40" s="176"/>
      <c r="CY40" s="176"/>
    </row>
    <row r="41" spans="3:103" ht="12" customHeight="1">
      <c r="C41" s="176"/>
      <c r="D41" s="176"/>
      <c r="E41" s="123"/>
      <c r="H41" s="21"/>
      <c r="I41" s="21"/>
      <c r="J41" s="21"/>
      <c r="K41" s="21"/>
      <c r="L41" s="125"/>
      <c r="M41" s="125"/>
      <c r="N41" s="21"/>
      <c r="O41" s="177"/>
      <c r="P41" s="21"/>
      <c r="Q41" s="21"/>
      <c r="R41" s="21"/>
      <c r="S41" s="180"/>
      <c r="T41" s="181"/>
      <c r="U41" s="181"/>
      <c r="V41" s="181"/>
      <c r="W41" s="181"/>
      <c r="X41" s="181"/>
      <c r="Y41" s="181"/>
      <c r="Z41" s="185"/>
      <c r="AK41" s="180"/>
      <c r="AL41" s="181"/>
      <c r="AM41" s="181"/>
      <c r="AN41" s="181"/>
      <c r="AO41" s="181"/>
      <c r="AP41" s="181"/>
      <c r="AQ41" s="181"/>
      <c r="AR41" s="185"/>
      <c r="AS41" s="21"/>
      <c r="AT41" s="21"/>
      <c r="AU41" s="21"/>
      <c r="AV41" s="178"/>
      <c r="AW41" s="21"/>
      <c r="AX41" s="382"/>
      <c r="AY41" s="383"/>
      <c r="AZ41" s="21"/>
      <c r="BC41" s="156"/>
      <c r="BD41" s="176"/>
      <c r="BE41" s="176"/>
      <c r="BF41" s="176"/>
      <c r="BG41" s="176"/>
      <c r="BH41" s="176"/>
      <c r="BI41" s="176"/>
      <c r="BJ41" s="176"/>
      <c r="BK41" s="176"/>
      <c r="BL41" s="176"/>
      <c r="BM41" s="176"/>
      <c r="BN41" s="176"/>
      <c r="BO41" s="176"/>
      <c r="BP41" s="176"/>
      <c r="BQ41" s="176"/>
      <c r="BR41" s="176"/>
      <c r="BS41" s="176"/>
      <c r="BT41" s="176"/>
      <c r="BU41" s="176"/>
      <c r="BV41" s="176"/>
      <c r="BW41" s="176"/>
      <c r="BX41" s="176"/>
      <c r="BY41" s="176"/>
      <c r="BZ41" s="176"/>
      <c r="CA41" s="176"/>
      <c r="CB41" s="176"/>
      <c r="CC41" s="176"/>
      <c r="CD41" s="176"/>
      <c r="CE41" s="176"/>
      <c r="CF41" s="176"/>
      <c r="CG41" s="176"/>
      <c r="CH41" s="176"/>
      <c r="CI41" s="176"/>
      <c r="CJ41" s="176"/>
      <c r="CK41" s="176"/>
      <c r="CL41" s="176"/>
      <c r="CM41" s="176"/>
      <c r="CN41" s="176"/>
      <c r="CO41" s="176"/>
      <c r="CP41" s="176"/>
      <c r="CQ41" s="176"/>
      <c r="CR41" s="176"/>
      <c r="CS41" s="176"/>
      <c r="CT41" s="176"/>
      <c r="CU41" s="176"/>
      <c r="CV41" s="176"/>
      <c r="CW41" s="176"/>
      <c r="CX41" s="176"/>
      <c r="CY41" s="176"/>
    </row>
    <row r="42" spans="3:103" ht="12" customHeight="1">
      <c r="C42" s="176"/>
      <c r="D42" s="176"/>
      <c r="E42" s="176"/>
      <c r="H42" s="21"/>
      <c r="I42" s="21"/>
      <c r="J42" s="21"/>
      <c r="K42" s="161"/>
      <c r="L42" s="380" t="s">
        <v>212</v>
      </c>
      <c r="M42" s="360"/>
      <c r="N42" s="163"/>
      <c r="O42" s="177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178"/>
      <c r="AW42" s="163"/>
      <c r="AX42" s="382"/>
      <c r="AY42" s="383"/>
      <c r="AZ42" s="162"/>
      <c r="BC42" s="156"/>
      <c r="BD42" s="176"/>
      <c r="BE42" s="176"/>
      <c r="BF42" s="176"/>
      <c r="BG42" s="176"/>
      <c r="BH42" s="176"/>
      <c r="BI42" s="176"/>
      <c r="BJ42" s="176"/>
      <c r="BK42" s="176"/>
      <c r="BL42" s="176"/>
      <c r="BM42" s="176"/>
      <c r="BN42" s="176"/>
      <c r="BO42" s="176"/>
      <c r="BP42" s="176"/>
      <c r="BQ42" s="176"/>
      <c r="BR42" s="176"/>
      <c r="BS42" s="176"/>
      <c r="BT42" s="176"/>
      <c r="BU42" s="176"/>
      <c r="BV42" s="176"/>
      <c r="BW42" s="176"/>
      <c r="BX42" s="176"/>
      <c r="BY42" s="176"/>
      <c r="BZ42" s="176"/>
      <c r="CA42" s="176"/>
      <c r="CB42" s="176"/>
      <c r="CC42" s="176"/>
      <c r="CD42" s="176"/>
      <c r="CE42" s="176"/>
      <c r="CF42" s="176"/>
      <c r="CG42" s="176"/>
      <c r="CH42" s="176"/>
      <c r="CI42" s="176"/>
      <c r="CJ42" s="176"/>
      <c r="CK42" s="176"/>
      <c r="CL42" s="176"/>
      <c r="CM42" s="176"/>
      <c r="CN42" s="176"/>
      <c r="CO42" s="176"/>
      <c r="CP42" s="176"/>
      <c r="CQ42" s="176"/>
      <c r="CR42" s="176"/>
      <c r="CS42" s="176"/>
      <c r="CT42" s="176"/>
      <c r="CU42" s="176"/>
      <c r="CV42" s="176"/>
      <c r="CW42" s="176"/>
      <c r="CX42" s="176"/>
      <c r="CY42" s="176"/>
    </row>
    <row r="43" spans="3:103" ht="12" customHeight="1">
      <c r="C43" s="176"/>
      <c r="D43" s="176"/>
      <c r="E43" s="176"/>
      <c r="H43" s="21"/>
      <c r="I43" s="21"/>
      <c r="J43" s="21"/>
      <c r="K43" s="168"/>
      <c r="L43" s="361"/>
      <c r="M43" s="362"/>
      <c r="N43" s="21"/>
      <c r="O43" s="177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178"/>
      <c r="AW43" s="21"/>
      <c r="AX43" s="382"/>
      <c r="AY43" s="383"/>
      <c r="AZ43" s="131"/>
      <c r="BC43" s="156"/>
      <c r="BD43" s="176"/>
      <c r="BE43" s="176"/>
      <c r="BF43" s="176"/>
      <c r="BG43" s="176"/>
      <c r="BH43" s="176"/>
      <c r="BI43" s="176"/>
      <c r="BJ43" s="176"/>
      <c r="BK43" s="176"/>
      <c r="BL43" s="176"/>
      <c r="BM43" s="176"/>
      <c r="BN43" s="176"/>
      <c r="BO43" s="176"/>
      <c r="BP43" s="176"/>
      <c r="BQ43" s="176"/>
      <c r="BR43" s="176"/>
      <c r="BS43" s="176"/>
      <c r="BT43" s="176"/>
      <c r="BU43" s="176"/>
      <c r="BV43" s="176"/>
      <c r="BW43" s="176"/>
      <c r="BX43" s="176"/>
      <c r="BY43" s="176"/>
      <c r="BZ43" s="176"/>
      <c r="CA43" s="176"/>
      <c r="CB43" s="176"/>
      <c r="CC43" s="176"/>
      <c r="CD43" s="176"/>
      <c r="CE43" s="176"/>
      <c r="CF43" s="176"/>
      <c r="CG43" s="176"/>
      <c r="CH43" s="176"/>
      <c r="CI43" s="176"/>
      <c r="CJ43" s="176"/>
      <c r="CK43" s="176"/>
      <c r="CL43" s="176"/>
      <c r="CM43" s="176"/>
      <c r="CN43" s="176"/>
      <c r="CO43" s="176"/>
      <c r="CP43" s="176"/>
      <c r="CQ43" s="176"/>
      <c r="CR43" s="176"/>
      <c r="CS43" s="176"/>
      <c r="CT43" s="176"/>
      <c r="CU43" s="176"/>
      <c r="CV43" s="176"/>
      <c r="CW43" s="176"/>
      <c r="CX43" s="176"/>
      <c r="CY43" s="176"/>
    </row>
    <row r="44" spans="3:103" ht="12" customHeight="1">
      <c r="C44" s="176"/>
      <c r="D44" s="176"/>
      <c r="E44" s="176"/>
      <c r="H44" s="21"/>
      <c r="I44" s="21"/>
      <c r="J44" s="21"/>
      <c r="K44" s="168"/>
      <c r="L44" s="361"/>
      <c r="M44" s="362"/>
      <c r="N44" s="21"/>
      <c r="O44" s="177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178"/>
      <c r="AW44" s="21"/>
      <c r="AX44" s="382"/>
      <c r="AY44" s="383"/>
      <c r="AZ44" s="131"/>
      <c r="BC44" s="156"/>
      <c r="BD44" s="176"/>
      <c r="BE44" s="176"/>
      <c r="BF44" s="176"/>
      <c r="BG44" s="176"/>
      <c r="BH44" s="176"/>
      <c r="BI44" s="176"/>
      <c r="BJ44" s="176"/>
      <c r="BK44" s="176"/>
      <c r="BL44" s="176"/>
      <c r="BM44" s="176"/>
      <c r="BN44" s="176"/>
      <c r="BO44" s="176"/>
      <c r="BP44" s="176"/>
      <c r="BQ44" s="176"/>
      <c r="BR44" s="176"/>
      <c r="BS44" s="176"/>
      <c r="BT44" s="176"/>
      <c r="BU44" s="176"/>
      <c r="BV44" s="176"/>
      <c r="BW44" s="176"/>
      <c r="BX44" s="176"/>
      <c r="BY44" s="176"/>
      <c r="BZ44" s="176"/>
      <c r="CA44" s="176"/>
      <c r="CB44" s="176"/>
      <c r="CC44" s="176"/>
      <c r="CD44" s="176"/>
      <c r="CE44" s="176"/>
      <c r="CF44" s="176"/>
      <c r="CG44" s="176"/>
      <c r="CH44" s="176"/>
      <c r="CI44" s="176"/>
      <c r="CJ44" s="176"/>
      <c r="CK44" s="176"/>
      <c r="CL44" s="176"/>
      <c r="CM44" s="176"/>
      <c r="CN44" s="176"/>
      <c r="CO44" s="176"/>
      <c r="CP44" s="176"/>
      <c r="CQ44" s="176"/>
      <c r="CR44" s="176"/>
      <c r="CS44" s="176"/>
      <c r="CT44" s="176"/>
      <c r="CU44" s="176"/>
      <c r="CV44" s="176"/>
      <c r="CW44" s="176"/>
      <c r="CX44" s="176"/>
      <c r="CY44" s="176"/>
    </row>
    <row r="45" spans="3:103" ht="12" customHeight="1">
      <c r="C45" s="176"/>
      <c r="D45" s="176"/>
      <c r="E45" s="176"/>
      <c r="H45" s="21"/>
      <c r="I45" s="21"/>
      <c r="J45" s="21"/>
      <c r="K45" s="180"/>
      <c r="L45" s="361"/>
      <c r="M45" s="362"/>
      <c r="N45" s="181"/>
      <c r="O45" s="182">
        <v>25</v>
      </c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178"/>
      <c r="AW45" s="184"/>
      <c r="AX45" s="384"/>
      <c r="AY45" s="385"/>
      <c r="AZ45" s="185"/>
      <c r="BC45" s="156"/>
      <c r="BD45" s="176"/>
      <c r="BE45" s="176"/>
      <c r="BF45" s="176"/>
      <c r="BG45" s="176"/>
      <c r="BH45" s="176"/>
      <c r="BI45" s="176"/>
      <c r="BJ45" s="176"/>
      <c r="BK45" s="176"/>
      <c r="BL45" s="176"/>
      <c r="BM45" s="176"/>
      <c r="BN45" s="176"/>
      <c r="BO45" s="176"/>
      <c r="BP45" s="176"/>
      <c r="BQ45" s="176"/>
      <c r="BR45" s="176"/>
      <c r="BS45" s="176"/>
      <c r="BT45" s="176"/>
      <c r="BU45" s="176"/>
      <c r="BV45" s="176"/>
      <c r="BW45" s="176"/>
      <c r="BX45" s="176"/>
      <c r="BY45" s="176"/>
      <c r="BZ45" s="176"/>
      <c r="CA45" s="176"/>
      <c r="CB45" s="176"/>
      <c r="CC45" s="176"/>
      <c r="CD45" s="176"/>
      <c r="CE45" s="176"/>
      <c r="CF45" s="176"/>
      <c r="CG45" s="176"/>
      <c r="CH45" s="176"/>
      <c r="CI45" s="176"/>
      <c r="CJ45" s="176"/>
      <c r="CK45" s="176"/>
      <c r="CL45" s="176"/>
      <c r="CM45" s="176"/>
      <c r="CN45" s="176"/>
      <c r="CO45" s="176"/>
      <c r="CP45" s="176"/>
      <c r="CQ45" s="176"/>
      <c r="CR45" s="176"/>
      <c r="CS45" s="176"/>
      <c r="CT45" s="176"/>
      <c r="CU45" s="176"/>
      <c r="CV45" s="176"/>
      <c r="CW45" s="176"/>
      <c r="CX45" s="176"/>
      <c r="CY45" s="176"/>
    </row>
    <row r="46" spans="3:103" ht="12" customHeight="1">
      <c r="C46" s="176"/>
      <c r="D46" s="176"/>
      <c r="E46" s="176"/>
      <c r="H46" s="21"/>
      <c r="I46" s="21"/>
      <c r="J46" s="21"/>
      <c r="K46" s="21"/>
      <c r="L46" s="361"/>
      <c r="M46" s="362"/>
      <c r="N46" s="21"/>
      <c r="O46" s="177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178"/>
      <c r="AW46" s="21"/>
      <c r="AX46" s="125"/>
      <c r="AY46" s="125"/>
      <c r="AZ46" s="21"/>
      <c r="BC46" s="156"/>
      <c r="BD46" s="176"/>
      <c r="BE46" s="176"/>
      <c r="BF46" s="176"/>
      <c r="BG46" s="176"/>
      <c r="BH46" s="176"/>
      <c r="BI46" s="176"/>
      <c r="BJ46" s="176"/>
      <c r="BK46" s="176"/>
      <c r="BL46" s="176"/>
      <c r="BM46" s="176"/>
      <c r="BN46" s="176"/>
      <c r="BO46" s="176"/>
      <c r="BP46" s="176"/>
      <c r="BQ46" s="176"/>
      <c r="BR46" s="176"/>
      <c r="BS46" s="176"/>
      <c r="BT46" s="176"/>
      <c r="BU46" s="176"/>
      <c r="BV46" s="176"/>
      <c r="BW46" s="176"/>
      <c r="BX46" s="176"/>
      <c r="BY46" s="176"/>
      <c r="BZ46" s="176"/>
      <c r="CA46" s="176"/>
      <c r="CB46" s="176"/>
      <c r="CC46" s="176"/>
      <c r="CD46" s="176"/>
      <c r="CE46" s="176"/>
      <c r="CF46" s="176"/>
      <c r="CG46" s="176"/>
      <c r="CH46" s="176"/>
      <c r="CI46" s="176"/>
      <c r="CJ46" s="176"/>
      <c r="CK46" s="176"/>
      <c r="CL46" s="176"/>
      <c r="CM46" s="176"/>
      <c r="CN46" s="176"/>
      <c r="CO46" s="176"/>
      <c r="CP46" s="176"/>
      <c r="CQ46" s="176"/>
      <c r="CR46" s="176"/>
      <c r="CS46" s="176"/>
      <c r="CT46" s="176"/>
      <c r="CU46" s="176"/>
      <c r="CV46" s="176"/>
      <c r="CW46" s="176"/>
      <c r="CX46" s="176"/>
      <c r="CY46" s="176"/>
    </row>
    <row r="47" spans="3:102" ht="12" customHeight="1">
      <c r="C47" s="21"/>
      <c r="D47" s="371" t="s">
        <v>213</v>
      </c>
      <c r="E47" s="370"/>
      <c r="F47" s="370"/>
      <c r="G47" s="370"/>
      <c r="H47" s="176"/>
      <c r="I47" s="21"/>
      <c r="J47" s="21"/>
      <c r="K47" s="161"/>
      <c r="L47" s="361"/>
      <c r="M47" s="362"/>
      <c r="N47" s="163"/>
      <c r="O47" s="177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178"/>
      <c r="AW47" s="163"/>
      <c r="AX47" s="380" t="s">
        <v>214</v>
      </c>
      <c r="AY47" s="392"/>
      <c r="AZ47" s="162"/>
      <c r="BD47" s="371" t="s">
        <v>215</v>
      </c>
      <c r="BE47" s="371"/>
      <c r="BF47" s="371"/>
      <c r="BG47" s="371"/>
      <c r="BH47" s="176"/>
      <c r="BI47" s="176"/>
      <c r="BJ47" s="176"/>
      <c r="BK47" s="176"/>
      <c r="BL47" s="176"/>
      <c r="BM47" s="176"/>
      <c r="BN47" s="176"/>
      <c r="BO47" s="176"/>
      <c r="BP47" s="176"/>
      <c r="BQ47" s="176"/>
      <c r="BR47" s="176"/>
      <c r="BS47" s="176"/>
      <c r="BT47" s="176"/>
      <c r="BU47" s="176"/>
      <c r="BV47" s="176"/>
      <c r="BW47" s="176"/>
      <c r="BX47" s="176"/>
      <c r="BY47" s="176"/>
      <c r="BZ47" s="176"/>
      <c r="CA47" s="176"/>
      <c r="CB47" s="176"/>
      <c r="CC47" s="176"/>
      <c r="CD47" s="176"/>
      <c r="CE47" s="176"/>
      <c r="CF47" s="176"/>
      <c r="CG47" s="176"/>
      <c r="CH47" s="176"/>
      <c r="CI47" s="176"/>
      <c r="CJ47" s="176"/>
      <c r="CK47" s="176"/>
      <c r="CL47" s="176"/>
      <c r="CM47" s="176"/>
      <c r="CN47" s="176"/>
      <c r="CO47" s="176"/>
      <c r="CP47" s="176"/>
      <c r="CQ47" s="176"/>
      <c r="CR47" s="176"/>
      <c r="CS47" s="176"/>
      <c r="CT47" s="176"/>
      <c r="CU47" s="176"/>
      <c r="CV47" s="176"/>
      <c r="CW47" s="176"/>
      <c r="CX47" s="176"/>
    </row>
    <row r="48" spans="4:102" ht="12" customHeight="1">
      <c r="D48" s="370"/>
      <c r="E48" s="370"/>
      <c r="F48" s="370"/>
      <c r="G48" s="370"/>
      <c r="H48" s="176"/>
      <c r="I48" s="21"/>
      <c r="J48" s="21"/>
      <c r="K48" s="168"/>
      <c r="L48" s="361"/>
      <c r="M48" s="362"/>
      <c r="N48" s="21"/>
      <c r="O48" s="177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178"/>
      <c r="AW48" s="21"/>
      <c r="AX48" s="393"/>
      <c r="AY48" s="394"/>
      <c r="AZ48" s="131"/>
      <c r="BD48" s="371"/>
      <c r="BE48" s="371"/>
      <c r="BF48" s="371"/>
      <c r="BG48" s="371"/>
      <c r="BH48" s="176"/>
      <c r="BI48" s="176"/>
      <c r="BJ48" s="176"/>
      <c r="BK48" s="176"/>
      <c r="BL48" s="176"/>
      <c r="BM48" s="176"/>
      <c r="BN48" s="176"/>
      <c r="BO48" s="176"/>
      <c r="BP48" s="176"/>
      <c r="BQ48" s="176"/>
      <c r="BR48" s="176"/>
      <c r="BS48" s="176"/>
      <c r="BT48" s="176"/>
      <c r="BU48" s="176"/>
      <c r="BV48" s="176"/>
      <c r="BW48" s="176"/>
      <c r="BX48" s="176"/>
      <c r="BY48" s="176"/>
      <c r="BZ48" s="176"/>
      <c r="CA48" s="176"/>
      <c r="CB48" s="176"/>
      <c r="CC48" s="176"/>
      <c r="CD48" s="176"/>
      <c r="CE48" s="176"/>
      <c r="CF48" s="176"/>
      <c r="CG48" s="176"/>
      <c r="CH48" s="176"/>
      <c r="CI48" s="176"/>
      <c r="CJ48" s="176"/>
      <c r="CK48" s="176"/>
      <c r="CL48" s="176"/>
      <c r="CM48" s="176"/>
      <c r="CN48" s="176"/>
      <c r="CO48" s="176"/>
      <c r="CP48" s="176"/>
      <c r="CQ48" s="176"/>
      <c r="CR48" s="176"/>
      <c r="CS48" s="176"/>
      <c r="CT48" s="176"/>
      <c r="CU48" s="176"/>
      <c r="CV48" s="176"/>
      <c r="CW48" s="176"/>
      <c r="CX48" s="176"/>
    </row>
    <row r="49" spans="4:102" ht="12" customHeight="1">
      <c r="D49" s="370"/>
      <c r="E49" s="370"/>
      <c r="F49" s="370"/>
      <c r="G49" s="370"/>
      <c r="H49" s="176"/>
      <c r="I49" s="21"/>
      <c r="J49" s="21"/>
      <c r="K49" s="168"/>
      <c r="L49" s="361"/>
      <c r="M49" s="362"/>
      <c r="N49" s="21"/>
      <c r="O49" s="177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178"/>
      <c r="AW49" s="21"/>
      <c r="AX49" s="393"/>
      <c r="AY49" s="394"/>
      <c r="AZ49" s="131"/>
      <c r="BD49" s="371"/>
      <c r="BE49" s="371"/>
      <c r="BF49" s="371"/>
      <c r="BG49" s="371"/>
      <c r="BH49" s="176"/>
      <c r="BI49" s="176"/>
      <c r="BJ49" s="176"/>
      <c r="BK49" s="176"/>
      <c r="BL49" s="176"/>
      <c r="BM49" s="176"/>
      <c r="BN49" s="176"/>
      <c r="BO49" s="176"/>
      <c r="BP49" s="176"/>
      <c r="BQ49" s="176"/>
      <c r="BR49" s="176"/>
      <c r="BS49" s="176"/>
      <c r="BT49" s="176"/>
      <c r="BU49" s="176"/>
      <c r="BV49" s="176"/>
      <c r="BW49" s="176"/>
      <c r="BX49" s="176"/>
      <c r="BY49" s="176"/>
      <c r="BZ49" s="176"/>
      <c r="CA49" s="176"/>
      <c r="CB49" s="176"/>
      <c r="CC49" s="176"/>
      <c r="CD49" s="176"/>
      <c r="CE49" s="176"/>
      <c r="CF49" s="176"/>
      <c r="CG49" s="176"/>
      <c r="CH49" s="176"/>
      <c r="CI49" s="176"/>
      <c r="CJ49" s="176"/>
      <c r="CK49" s="176"/>
      <c r="CL49" s="176"/>
      <c r="CM49" s="176"/>
      <c r="CN49" s="176"/>
      <c r="CO49" s="176"/>
      <c r="CP49" s="176"/>
      <c r="CQ49" s="176"/>
      <c r="CR49" s="176"/>
      <c r="CS49" s="176"/>
      <c r="CT49" s="176"/>
      <c r="CU49" s="176"/>
      <c r="CV49" s="176"/>
      <c r="CW49" s="176"/>
      <c r="CX49" s="176"/>
    </row>
    <row r="50" spans="4:102" ht="12" customHeight="1">
      <c r="D50" s="370"/>
      <c r="E50" s="370"/>
      <c r="F50" s="370"/>
      <c r="G50" s="370"/>
      <c r="H50" s="176"/>
      <c r="I50" s="21"/>
      <c r="J50" s="21"/>
      <c r="K50" s="180"/>
      <c r="L50" s="363"/>
      <c r="M50" s="364"/>
      <c r="N50" s="181"/>
      <c r="O50" s="182">
        <v>30</v>
      </c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178"/>
      <c r="AW50" s="184"/>
      <c r="AX50" s="393"/>
      <c r="AY50" s="394"/>
      <c r="AZ50" s="185"/>
      <c r="BD50" s="371"/>
      <c r="BE50" s="371"/>
      <c r="BF50" s="371"/>
      <c r="BG50" s="371"/>
      <c r="BH50" s="176"/>
      <c r="BI50" s="176"/>
      <c r="BJ50" s="176"/>
      <c r="BK50" s="176"/>
      <c r="BL50" s="176"/>
      <c r="BM50" s="176"/>
      <c r="BN50" s="176"/>
      <c r="BO50" s="176"/>
      <c r="BP50" s="176"/>
      <c r="BQ50" s="176"/>
      <c r="BR50" s="176"/>
      <c r="BS50" s="176"/>
      <c r="BT50" s="176"/>
      <c r="BU50" s="176"/>
      <c r="BV50" s="176"/>
      <c r="BW50" s="176"/>
      <c r="BX50" s="176"/>
      <c r="BY50" s="176"/>
      <c r="BZ50" s="176"/>
      <c r="CA50" s="176"/>
      <c r="CB50" s="176"/>
      <c r="CC50" s="176"/>
      <c r="CD50" s="176"/>
      <c r="CE50" s="176"/>
      <c r="CF50" s="176"/>
      <c r="CG50" s="176"/>
      <c r="CH50" s="176"/>
      <c r="CI50" s="176"/>
      <c r="CJ50" s="176"/>
      <c r="CK50" s="176"/>
      <c r="CL50" s="176"/>
      <c r="CM50" s="176"/>
      <c r="CN50" s="176"/>
      <c r="CO50" s="176"/>
      <c r="CP50" s="176"/>
      <c r="CQ50" s="176"/>
      <c r="CR50" s="176"/>
      <c r="CS50" s="176"/>
      <c r="CT50" s="176"/>
      <c r="CU50" s="176"/>
      <c r="CV50" s="176"/>
      <c r="CW50" s="176"/>
      <c r="CX50" s="176"/>
    </row>
    <row r="51" spans="3:103" ht="12" customHeight="1">
      <c r="C51" s="176"/>
      <c r="D51" s="176"/>
      <c r="E51" s="176"/>
      <c r="F51" s="21"/>
      <c r="G51" s="21"/>
      <c r="H51" s="21"/>
      <c r="I51" s="21"/>
      <c r="J51" s="21"/>
      <c r="K51" s="21"/>
      <c r="L51" s="125"/>
      <c r="M51" s="125"/>
      <c r="N51" s="21"/>
      <c r="O51" s="177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178"/>
      <c r="AW51" s="21"/>
      <c r="AX51" s="361"/>
      <c r="AY51" s="362"/>
      <c r="AZ51" s="21"/>
      <c r="BC51" s="156"/>
      <c r="BD51" s="176"/>
      <c r="BE51" s="176"/>
      <c r="BF51" s="176"/>
      <c r="BG51" s="176"/>
      <c r="BH51" s="176"/>
      <c r="BI51" s="176"/>
      <c r="BJ51" s="176"/>
      <c r="BK51" s="176"/>
      <c r="BL51" s="176"/>
      <c r="BM51" s="176"/>
      <c r="BN51" s="176"/>
      <c r="BO51" s="176"/>
      <c r="BP51" s="176"/>
      <c r="BQ51" s="176"/>
      <c r="BR51" s="176"/>
      <c r="BS51" s="176"/>
      <c r="BT51" s="176"/>
      <c r="BU51" s="176"/>
      <c r="BV51" s="176"/>
      <c r="BW51" s="176"/>
      <c r="BX51" s="176"/>
      <c r="BY51" s="176"/>
      <c r="BZ51" s="176"/>
      <c r="CA51" s="176"/>
      <c r="CB51" s="176"/>
      <c r="CC51" s="176"/>
      <c r="CD51" s="176"/>
      <c r="CE51" s="176"/>
      <c r="CF51" s="176"/>
      <c r="CG51" s="176"/>
      <c r="CH51" s="176"/>
      <c r="CI51" s="176"/>
      <c r="CJ51" s="176"/>
      <c r="CK51" s="176"/>
      <c r="CL51" s="176"/>
      <c r="CM51" s="176"/>
      <c r="CN51" s="176"/>
      <c r="CO51" s="176"/>
      <c r="CP51" s="176"/>
      <c r="CQ51" s="176"/>
      <c r="CR51" s="176"/>
      <c r="CS51" s="176"/>
      <c r="CT51" s="176"/>
      <c r="CU51" s="176"/>
      <c r="CV51" s="176"/>
      <c r="CW51" s="176"/>
      <c r="CX51" s="176"/>
      <c r="CY51" s="176"/>
    </row>
    <row r="52" spans="3:103" ht="12" customHeight="1">
      <c r="C52" s="176"/>
      <c r="D52" s="176"/>
      <c r="E52" s="176"/>
      <c r="F52" s="21"/>
      <c r="G52" s="21"/>
      <c r="H52" s="21"/>
      <c r="I52" s="21"/>
      <c r="J52" s="21"/>
      <c r="K52" s="161"/>
      <c r="L52" s="380" t="s">
        <v>216</v>
      </c>
      <c r="M52" s="360"/>
      <c r="N52" s="163"/>
      <c r="O52" s="177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178"/>
      <c r="AW52" s="163"/>
      <c r="AX52" s="361"/>
      <c r="AY52" s="362"/>
      <c r="AZ52" s="162"/>
      <c r="BC52" s="156"/>
      <c r="BD52" s="176"/>
      <c r="BE52" s="176"/>
      <c r="BF52" s="176"/>
      <c r="BG52" s="176"/>
      <c r="BH52" s="176"/>
      <c r="BI52" s="176"/>
      <c r="BJ52" s="176"/>
      <c r="BK52" s="176"/>
      <c r="BL52" s="176"/>
      <c r="BM52" s="176"/>
      <c r="BN52" s="176"/>
      <c r="BO52" s="176"/>
      <c r="BP52" s="176"/>
      <c r="BQ52" s="176"/>
      <c r="BR52" s="176"/>
      <c r="BS52" s="176"/>
      <c r="BT52" s="176"/>
      <c r="BU52" s="176"/>
      <c r="BV52" s="176"/>
      <c r="BW52" s="176"/>
      <c r="BX52" s="176"/>
      <c r="BY52" s="176"/>
      <c r="BZ52" s="176"/>
      <c r="CA52" s="176"/>
      <c r="CB52" s="176"/>
      <c r="CC52" s="176"/>
      <c r="CD52" s="176"/>
      <c r="CE52" s="176"/>
      <c r="CF52" s="176"/>
      <c r="CG52" s="176"/>
      <c r="CH52" s="176"/>
      <c r="CI52" s="176"/>
      <c r="CJ52" s="176"/>
      <c r="CK52" s="176"/>
      <c r="CL52" s="176"/>
      <c r="CM52" s="176"/>
      <c r="CN52" s="176"/>
      <c r="CO52" s="176"/>
      <c r="CP52" s="176"/>
      <c r="CQ52" s="176"/>
      <c r="CR52" s="176"/>
      <c r="CS52" s="176"/>
      <c r="CT52" s="176"/>
      <c r="CU52" s="176"/>
      <c r="CV52" s="176"/>
      <c r="CW52" s="176"/>
      <c r="CX52" s="176"/>
      <c r="CY52" s="176"/>
    </row>
    <row r="53" spans="3:103" ht="12" customHeight="1">
      <c r="C53" s="176"/>
      <c r="D53" s="176"/>
      <c r="E53" s="176"/>
      <c r="F53" s="21"/>
      <c r="G53" s="21"/>
      <c r="H53" s="21"/>
      <c r="I53" s="21"/>
      <c r="J53" s="21"/>
      <c r="K53" s="168"/>
      <c r="L53" s="361"/>
      <c r="M53" s="362"/>
      <c r="N53" s="21"/>
      <c r="O53" s="177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178"/>
      <c r="AW53" s="21"/>
      <c r="AX53" s="361"/>
      <c r="AY53" s="362"/>
      <c r="AZ53" s="131"/>
      <c r="BC53" s="156"/>
      <c r="BD53" s="176"/>
      <c r="BE53" s="176"/>
      <c r="BF53" s="176"/>
      <c r="BG53" s="176"/>
      <c r="BH53" s="176"/>
      <c r="BI53" s="176"/>
      <c r="BJ53" s="176"/>
      <c r="BK53" s="176"/>
      <c r="BL53" s="176"/>
      <c r="BM53" s="176"/>
      <c r="BN53" s="176"/>
      <c r="BO53" s="176"/>
      <c r="BP53" s="176"/>
      <c r="BQ53" s="176"/>
      <c r="BR53" s="176"/>
      <c r="BS53" s="176"/>
      <c r="BT53" s="176"/>
      <c r="BU53" s="176"/>
      <c r="BV53" s="176"/>
      <c r="BW53" s="176"/>
      <c r="BX53" s="176"/>
      <c r="BY53" s="176"/>
      <c r="BZ53" s="176"/>
      <c r="CA53" s="176"/>
      <c r="CB53" s="176"/>
      <c r="CC53" s="176"/>
      <c r="CD53" s="176"/>
      <c r="CE53" s="176"/>
      <c r="CF53" s="176"/>
      <c r="CG53" s="176"/>
      <c r="CH53" s="176"/>
      <c r="CI53" s="176"/>
      <c r="CJ53" s="176"/>
      <c r="CK53" s="176"/>
      <c r="CL53" s="176"/>
      <c r="CM53" s="176"/>
      <c r="CN53" s="176"/>
      <c r="CO53" s="176"/>
      <c r="CP53" s="176"/>
      <c r="CQ53" s="176"/>
      <c r="CR53" s="176"/>
      <c r="CS53" s="176"/>
      <c r="CT53" s="176"/>
      <c r="CU53" s="176"/>
      <c r="CV53" s="176"/>
      <c r="CW53" s="176"/>
      <c r="CX53" s="176"/>
      <c r="CY53" s="176"/>
    </row>
    <row r="54" spans="3:103" ht="12" customHeight="1">
      <c r="C54" s="176"/>
      <c r="D54" s="176"/>
      <c r="E54" s="176"/>
      <c r="F54" s="21"/>
      <c r="G54" s="21"/>
      <c r="H54" s="21"/>
      <c r="I54" s="21"/>
      <c r="J54" s="21"/>
      <c r="K54" s="168"/>
      <c r="L54" s="361"/>
      <c r="M54" s="362"/>
      <c r="N54" s="21"/>
      <c r="O54" s="177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178"/>
      <c r="AW54" s="21"/>
      <c r="AX54" s="361"/>
      <c r="AY54" s="362"/>
      <c r="AZ54" s="131"/>
      <c r="BC54" s="156"/>
      <c r="BD54" s="176"/>
      <c r="BE54" s="176"/>
      <c r="BF54" s="176"/>
      <c r="BG54" s="176"/>
      <c r="BH54" s="176"/>
      <c r="BI54" s="176"/>
      <c r="BJ54" s="176"/>
      <c r="BK54" s="176"/>
      <c r="BL54" s="176"/>
      <c r="BM54" s="176"/>
      <c r="BN54" s="176"/>
      <c r="BO54" s="176"/>
      <c r="BP54" s="176"/>
      <c r="BQ54" s="176"/>
      <c r="BR54" s="176"/>
      <c r="BS54" s="176"/>
      <c r="BT54" s="176"/>
      <c r="BU54" s="176"/>
      <c r="BV54" s="176"/>
      <c r="BW54" s="176"/>
      <c r="BX54" s="176"/>
      <c r="BY54" s="176"/>
      <c r="BZ54" s="176"/>
      <c r="CA54" s="176"/>
      <c r="CB54" s="176"/>
      <c r="CC54" s="176"/>
      <c r="CD54" s="176"/>
      <c r="CE54" s="176"/>
      <c r="CF54" s="176"/>
      <c r="CG54" s="176"/>
      <c r="CH54" s="176"/>
      <c r="CI54" s="176"/>
      <c r="CJ54" s="176"/>
      <c r="CK54" s="176"/>
      <c r="CL54" s="176"/>
      <c r="CM54" s="176"/>
      <c r="CN54" s="176"/>
      <c r="CO54" s="176"/>
      <c r="CP54" s="176"/>
      <c r="CQ54" s="176"/>
      <c r="CR54" s="176"/>
      <c r="CS54" s="176"/>
      <c r="CT54" s="176"/>
      <c r="CU54" s="176"/>
      <c r="CV54" s="176"/>
      <c r="CW54" s="176"/>
      <c r="CX54" s="176"/>
      <c r="CY54" s="176"/>
    </row>
    <row r="55" spans="3:103" ht="12" customHeight="1">
      <c r="C55" s="176"/>
      <c r="D55" s="176"/>
      <c r="E55" s="176"/>
      <c r="F55" s="21"/>
      <c r="G55" s="21"/>
      <c r="H55" s="21"/>
      <c r="I55" s="21"/>
      <c r="J55" s="21"/>
      <c r="K55" s="180"/>
      <c r="L55" s="361"/>
      <c r="M55" s="362"/>
      <c r="N55" s="181"/>
      <c r="O55" s="182">
        <v>35</v>
      </c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178"/>
      <c r="AW55" s="184"/>
      <c r="AX55" s="363"/>
      <c r="AY55" s="364"/>
      <c r="AZ55" s="185"/>
      <c r="BC55" s="156"/>
      <c r="BD55" s="176"/>
      <c r="BE55" s="176"/>
      <c r="BF55" s="176"/>
      <c r="BG55" s="176"/>
      <c r="BH55" s="176"/>
      <c r="BI55" s="176"/>
      <c r="BJ55" s="176"/>
      <c r="BK55" s="176"/>
      <c r="BL55" s="176"/>
      <c r="BM55" s="176"/>
      <c r="BN55" s="176"/>
      <c r="BO55" s="176"/>
      <c r="BP55" s="176"/>
      <c r="BQ55" s="176"/>
      <c r="BR55" s="176"/>
      <c r="BS55" s="176"/>
      <c r="BT55" s="176"/>
      <c r="BU55" s="176"/>
      <c r="BV55" s="176"/>
      <c r="BW55" s="176"/>
      <c r="BX55" s="176"/>
      <c r="BY55" s="176"/>
      <c r="BZ55" s="176"/>
      <c r="CA55" s="176"/>
      <c r="CB55" s="176"/>
      <c r="CC55" s="176"/>
      <c r="CD55" s="176"/>
      <c r="CE55" s="176"/>
      <c r="CF55" s="176"/>
      <c r="CG55" s="176"/>
      <c r="CH55" s="176"/>
      <c r="CI55" s="176"/>
      <c r="CJ55" s="176"/>
      <c r="CK55" s="176"/>
      <c r="CL55" s="176"/>
      <c r="CM55" s="176"/>
      <c r="CN55" s="176"/>
      <c r="CO55" s="176"/>
      <c r="CP55" s="176"/>
      <c r="CQ55" s="176"/>
      <c r="CR55" s="176"/>
      <c r="CS55" s="176"/>
      <c r="CT55" s="176"/>
      <c r="CU55" s="176"/>
      <c r="CV55" s="176"/>
      <c r="CW55" s="176"/>
      <c r="CX55" s="176"/>
      <c r="CY55" s="176"/>
    </row>
    <row r="56" spans="3:103" ht="12" customHeight="1">
      <c r="C56" s="176"/>
      <c r="D56" s="176"/>
      <c r="E56" s="176"/>
      <c r="F56" s="21"/>
      <c r="G56" s="21"/>
      <c r="H56" s="21"/>
      <c r="I56" s="21"/>
      <c r="J56" s="21"/>
      <c r="K56" s="21"/>
      <c r="L56" s="361"/>
      <c r="M56" s="362"/>
      <c r="N56" s="21"/>
      <c r="O56" s="177"/>
      <c r="P56" s="21"/>
      <c r="Q56" s="21"/>
      <c r="R56" s="21"/>
      <c r="S56" s="161"/>
      <c r="T56" s="163"/>
      <c r="U56" s="163"/>
      <c r="V56" s="163"/>
      <c r="W56" s="163"/>
      <c r="X56" s="163"/>
      <c r="Y56" s="163"/>
      <c r="Z56" s="162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161"/>
      <c r="AL56" s="163"/>
      <c r="AM56" s="163"/>
      <c r="AN56" s="163"/>
      <c r="AO56" s="163"/>
      <c r="AP56" s="163"/>
      <c r="AQ56" s="163"/>
      <c r="AR56" s="162"/>
      <c r="AS56" s="21"/>
      <c r="AT56" s="21"/>
      <c r="AU56" s="21"/>
      <c r="AV56" s="178"/>
      <c r="AW56" s="21"/>
      <c r="AX56" s="125"/>
      <c r="AY56" s="125"/>
      <c r="AZ56" s="21"/>
      <c r="BC56" s="156"/>
      <c r="BD56" s="176"/>
      <c r="BE56" s="176"/>
      <c r="BF56" s="176"/>
      <c r="BG56" s="176"/>
      <c r="BH56" s="176"/>
      <c r="BI56" s="176"/>
      <c r="BJ56" s="176"/>
      <c r="BK56" s="176"/>
      <c r="BL56" s="176"/>
      <c r="BM56" s="176"/>
      <c r="BN56" s="176"/>
      <c r="BO56" s="176"/>
      <c r="BP56" s="176"/>
      <c r="BQ56" s="176"/>
      <c r="BR56" s="176"/>
      <c r="BS56" s="176"/>
      <c r="BT56" s="176"/>
      <c r="BU56" s="176"/>
      <c r="BV56" s="176"/>
      <c r="BW56" s="176"/>
      <c r="BX56" s="176"/>
      <c r="BY56" s="176"/>
      <c r="BZ56" s="176"/>
      <c r="CA56" s="176"/>
      <c r="CB56" s="176"/>
      <c r="CC56" s="176"/>
      <c r="CD56" s="176"/>
      <c r="CE56" s="176"/>
      <c r="CF56" s="176"/>
      <c r="CG56" s="176"/>
      <c r="CH56" s="176"/>
      <c r="CI56" s="176"/>
      <c r="CJ56" s="176"/>
      <c r="CK56" s="176"/>
      <c r="CL56" s="176"/>
      <c r="CM56" s="176"/>
      <c r="CN56" s="176"/>
      <c r="CO56" s="176"/>
      <c r="CP56" s="176"/>
      <c r="CQ56" s="176"/>
      <c r="CR56" s="176"/>
      <c r="CS56" s="176"/>
      <c r="CT56" s="176"/>
      <c r="CU56" s="176"/>
      <c r="CV56" s="176"/>
      <c r="CW56" s="176"/>
      <c r="CX56" s="176"/>
      <c r="CY56" s="176"/>
    </row>
    <row r="57" spans="3:103" ht="12" customHeight="1">
      <c r="C57" s="166"/>
      <c r="D57" s="166"/>
      <c r="E57" s="176"/>
      <c r="F57" s="21"/>
      <c r="G57" s="21"/>
      <c r="H57" s="21"/>
      <c r="I57" s="21"/>
      <c r="J57" s="21"/>
      <c r="K57" s="161"/>
      <c r="L57" s="361"/>
      <c r="M57" s="362"/>
      <c r="N57" s="163"/>
      <c r="O57" s="177"/>
      <c r="P57" s="21"/>
      <c r="Q57" s="21"/>
      <c r="R57" s="21"/>
      <c r="S57" s="168"/>
      <c r="T57" s="21"/>
      <c r="U57" s="21"/>
      <c r="V57" s="21"/>
      <c r="W57" s="21"/>
      <c r="X57" s="21"/>
      <c r="Y57" s="21"/>
      <c r="Z57" s="13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168"/>
      <c r="AL57" s="21"/>
      <c r="AM57" s="21"/>
      <c r="AN57" s="21"/>
      <c r="AO57" s="21"/>
      <c r="AP57" s="21"/>
      <c r="AQ57" s="21"/>
      <c r="AR57" s="131"/>
      <c r="AS57" s="21"/>
      <c r="AT57" s="21"/>
      <c r="AU57" s="21"/>
      <c r="AV57" s="178"/>
      <c r="AW57" s="162"/>
      <c r="AX57" s="380" t="s">
        <v>217</v>
      </c>
      <c r="AY57" s="381"/>
      <c r="AZ57" s="192"/>
      <c r="BC57" s="156"/>
      <c r="BD57" s="176"/>
      <c r="BE57" s="176"/>
      <c r="BF57" s="176"/>
      <c r="BG57" s="176"/>
      <c r="BH57" s="176"/>
      <c r="BI57" s="176"/>
      <c r="BJ57" s="176"/>
      <c r="BK57" s="176"/>
      <c r="BL57" s="176"/>
      <c r="BM57" s="176"/>
      <c r="BN57" s="176"/>
      <c r="BO57" s="176"/>
      <c r="BP57" s="176"/>
      <c r="BQ57" s="176"/>
      <c r="BR57" s="176"/>
      <c r="BS57" s="176"/>
      <c r="BT57" s="176"/>
      <c r="BU57" s="176"/>
      <c r="BV57" s="176"/>
      <c r="BW57" s="176"/>
      <c r="BX57" s="176"/>
      <c r="BY57" s="176"/>
      <c r="BZ57" s="176"/>
      <c r="CA57" s="176"/>
      <c r="CB57" s="176"/>
      <c r="CC57" s="176"/>
      <c r="CD57" s="176"/>
      <c r="CE57" s="176"/>
      <c r="CF57" s="176"/>
      <c r="CG57" s="176"/>
      <c r="CH57" s="176"/>
      <c r="CI57" s="176"/>
      <c r="CJ57" s="176"/>
      <c r="CK57" s="176"/>
      <c r="CL57" s="176"/>
      <c r="CM57" s="176"/>
      <c r="CN57" s="176"/>
      <c r="CO57" s="176"/>
      <c r="CP57" s="176"/>
      <c r="CQ57" s="176"/>
      <c r="CR57" s="176"/>
      <c r="CS57" s="176"/>
      <c r="CT57" s="176"/>
      <c r="CU57" s="176"/>
      <c r="CV57" s="176"/>
      <c r="CW57" s="176"/>
      <c r="CX57" s="176"/>
      <c r="CY57" s="176"/>
    </row>
    <row r="58" spans="3:103" ht="12" customHeight="1">
      <c r="C58" s="166"/>
      <c r="D58" s="166"/>
      <c r="E58" s="166"/>
      <c r="F58" s="21"/>
      <c r="G58" s="21"/>
      <c r="H58" s="21"/>
      <c r="I58" s="21"/>
      <c r="J58" s="21"/>
      <c r="K58" s="168"/>
      <c r="L58" s="361"/>
      <c r="M58" s="362"/>
      <c r="N58" s="21"/>
      <c r="O58" s="177"/>
      <c r="P58" s="21"/>
      <c r="Q58" s="21"/>
      <c r="R58" s="21"/>
      <c r="S58" s="168"/>
      <c r="T58" s="21"/>
      <c r="U58" s="21"/>
      <c r="V58" s="21"/>
      <c r="W58" s="21"/>
      <c r="X58" s="21"/>
      <c r="Y58" s="21"/>
      <c r="Z58" s="13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168"/>
      <c r="AL58" s="21"/>
      <c r="AM58" s="21"/>
      <c r="AN58" s="21"/>
      <c r="AO58" s="21"/>
      <c r="AP58" s="21"/>
      <c r="AQ58" s="21"/>
      <c r="AR58" s="131"/>
      <c r="AS58" s="21"/>
      <c r="AT58" s="21"/>
      <c r="AU58" s="21"/>
      <c r="AV58" s="178"/>
      <c r="AW58" s="131"/>
      <c r="AX58" s="382"/>
      <c r="AY58" s="383"/>
      <c r="AZ58" s="169"/>
      <c r="BC58" s="156"/>
      <c r="BD58" s="176"/>
      <c r="BE58" s="176"/>
      <c r="BF58" s="176"/>
      <c r="BG58" s="176"/>
      <c r="BH58" s="176"/>
      <c r="BI58" s="176"/>
      <c r="BJ58" s="176"/>
      <c r="BK58" s="176"/>
      <c r="BL58" s="176"/>
      <c r="BM58" s="176"/>
      <c r="BN58" s="176"/>
      <c r="BO58" s="176"/>
      <c r="BP58" s="176"/>
      <c r="BQ58" s="176"/>
      <c r="BR58" s="176"/>
      <c r="BS58" s="176"/>
      <c r="BT58" s="176"/>
      <c r="BU58" s="176"/>
      <c r="BV58" s="176"/>
      <c r="BW58" s="176"/>
      <c r="BX58" s="176"/>
      <c r="BY58" s="176"/>
      <c r="BZ58" s="176"/>
      <c r="CA58" s="176"/>
      <c r="CB58" s="176"/>
      <c r="CC58" s="176"/>
      <c r="CD58" s="176"/>
      <c r="CE58" s="176"/>
      <c r="CF58" s="176"/>
      <c r="CG58" s="176"/>
      <c r="CH58" s="176"/>
      <c r="CI58" s="176"/>
      <c r="CJ58" s="176"/>
      <c r="CK58" s="176"/>
      <c r="CL58" s="176"/>
      <c r="CM58" s="176"/>
      <c r="CN58" s="176"/>
      <c r="CO58" s="176"/>
      <c r="CP58" s="176"/>
      <c r="CQ58" s="176"/>
      <c r="CR58" s="176"/>
      <c r="CS58" s="176"/>
      <c r="CT58" s="176"/>
      <c r="CU58" s="176"/>
      <c r="CV58" s="176"/>
      <c r="CW58" s="176"/>
      <c r="CX58" s="176"/>
      <c r="CY58" s="176"/>
    </row>
    <row r="59" spans="3:52" ht="12" customHeight="1">
      <c r="C59" s="166"/>
      <c r="D59" s="166"/>
      <c r="E59" s="166"/>
      <c r="F59" s="21"/>
      <c r="G59" s="21"/>
      <c r="H59" s="21"/>
      <c r="I59" s="21"/>
      <c r="J59" s="21"/>
      <c r="K59" s="168"/>
      <c r="L59" s="361"/>
      <c r="M59" s="362"/>
      <c r="N59" s="21"/>
      <c r="O59" s="177"/>
      <c r="P59" s="21"/>
      <c r="Q59" s="21"/>
      <c r="R59" s="21"/>
      <c r="S59" s="168"/>
      <c r="T59" s="21"/>
      <c r="U59" s="21"/>
      <c r="V59" s="161"/>
      <c r="W59" s="163"/>
      <c r="X59" s="163"/>
      <c r="Y59" s="163"/>
      <c r="Z59" s="163"/>
      <c r="AA59" s="163"/>
      <c r="AB59" s="163"/>
      <c r="AC59" s="163"/>
      <c r="AD59" s="163"/>
      <c r="AE59" s="162"/>
      <c r="AF59" s="161"/>
      <c r="AG59" s="163"/>
      <c r="AH59" s="163"/>
      <c r="AI59" s="163"/>
      <c r="AJ59" s="163"/>
      <c r="AK59" s="163"/>
      <c r="AL59" s="163"/>
      <c r="AM59" s="163"/>
      <c r="AN59" s="163"/>
      <c r="AO59" s="162"/>
      <c r="AP59" s="21"/>
      <c r="AQ59" s="21"/>
      <c r="AR59" s="131"/>
      <c r="AS59" s="21"/>
      <c r="AT59" s="21"/>
      <c r="AU59" s="21"/>
      <c r="AV59" s="178"/>
      <c r="AW59" s="131"/>
      <c r="AX59" s="382"/>
      <c r="AY59" s="383"/>
      <c r="AZ59" s="169"/>
    </row>
    <row r="60" spans="3:52" ht="12" customHeight="1">
      <c r="C60" s="166"/>
      <c r="D60" s="166"/>
      <c r="E60" s="166"/>
      <c r="F60" s="21"/>
      <c r="G60" s="21"/>
      <c r="H60" s="21"/>
      <c r="I60" s="21"/>
      <c r="J60" s="21"/>
      <c r="K60" s="180"/>
      <c r="L60" s="363"/>
      <c r="M60" s="364"/>
      <c r="N60" s="181"/>
      <c r="O60" s="182">
        <v>40</v>
      </c>
      <c r="P60" s="21"/>
      <c r="Q60" s="21"/>
      <c r="R60" s="21"/>
      <c r="S60" s="168"/>
      <c r="T60" s="21"/>
      <c r="U60" s="21"/>
      <c r="V60" s="168"/>
      <c r="W60" s="21"/>
      <c r="X60" s="21"/>
      <c r="Y60" s="21"/>
      <c r="Z60" s="21"/>
      <c r="AA60" s="365" t="s">
        <v>218</v>
      </c>
      <c r="AB60" s="366"/>
      <c r="AC60" s="366"/>
      <c r="AD60" s="366"/>
      <c r="AE60" s="366"/>
      <c r="AF60" s="366"/>
      <c r="AG60" s="366"/>
      <c r="AH60" s="366"/>
      <c r="AI60" s="366"/>
      <c r="AJ60" s="366"/>
      <c r="AK60" s="21"/>
      <c r="AL60" s="21"/>
      <c r="AM60" s="21"/>
      <c r="AN60" s="21"/>
      <c r="AO60" s="131"/>
      <c r="AP60" s="21"/>
      <c r="AQ60" s="21"/>
      <c r="AR60" s="131"/>
      <c r="AS60" s="21"/>
      <c r="AT60" s="21"/>
      <c r="AU60" s="21"/>
      <c r="AV60" s="178"/>
      <c r="AW60" s="193"/>
      <c r="AX60" s="382"/>
      <c r="AY60" s="383"/>
      <c r="AZ60" s="194"/>
    </row>
    <row r="61" spans="3:52" ht="12" customHeight="1">
      <c r="C61" s="166"/>
      <c r="D61" s="166"/>
      <c r="E61" s="166"/>
      <c r="F61" s="21"/>
      <c r="G61" s="21"/>
      <c r="H61" s="21"/>
      <c r="I61" s="21"/>
      <c r="J61" s="21"/>
      <c r="K61" s="21"/>
      <c r="L61" s="125"/>
      <c r="M61" s="125"/>
      <c r="N61" s="21"/>
      <c r="O61" s="177"/>
      <c r="P61" s="21"/>
      <c r="Q61" s="21"/>
      <c r="R61" s="21"/>
      <c r="S61" s="168"/>
      <c r="T61" s="21"/>
      <c r="U61" s="21"/>
      <c r="V61" s="168"/>
      <c r="W61" s="21"/>
      <c r="X61" s="21"/>
      <c r="Y61" s="21"/>
      <c r="Z61" s="21"/>
      <c r="AA61" s="21"/>
      <c r="AB61" s="21"/>
      <c r="AC61" s="21"/>
      <c r="AD61" s="21"/>
      <c r="AE61" s="131"/>
      <c r="AF61" s="168"/>
      <c r="AG61" s="21"/>
      <c r="AH61" s="21"/>
      <c r="AI61" s="21"/>
      <c r="AJ61" s="21"/>
      <c r="AK61" s="21"/>
      <c r="AL61" s="21"/>
      <c r="AM61" s="21"/>
      <c r="AN61" s="21"/>
      <c r="AO61" s="131"/>
      <c r="AP61" s="21"/>
      <c r="AQ61" s="21"/>
      <c r="AR61" s="131"/>
      <c r="AS61" s="21"/>
      <c r="AT61" s="21"/>
      <c r="AU61" s="21"/>
      <c r="AV61" s="178"/>
      <c r="AW61" s="21"/>
      <c r="AX61" s="382"/>
      <c r="AY61" s="383"/>
      <c r="AZ61" s="21"/>
    </row>
    <row r="62" spans="3:52" ht="12" customHeight="1">
      <c r="C62" s="166"/>
      <c r="D62" s="166"/>
      <c r="E62" s="166"/>
      <c r="F62" s="21"/>
      <c r="G62" s="21"/>
      <c r="H62" s="21"/>
      <c r="I62" s="21"/>
      <c r="J62" s="21"/>
      <c r="K62" s="161"/>
      <c r="L62" s="359" t="s">
        <v>219</v>
      </c>
      <c r="M62" s="360"/>
      <c r="N62" s="163"/>
      <c r="O62" s="177"/>
      <c r="P62" s="21"/>
      <c r="Q62" s="21"/>
      <c r="R62" s="21"/>
      <c r="S62" s="168"/>
      <c r="T62" s="21"/>
      <c r="U62" s="21"/>
      <c r="V62" s="168"/>
      <c r="W62" s="21"/>
      <c r="X62" s="21"/>
      <c r="Y62" s="21"/>
      <c r="Z62" s="21"/>
      <c r="AA62" s="21"/>
      <c r="AB62" s="21"/>
      <c r="AC62" s="21"/>
      <c r="AD62" s="21"/>
      <c r="AE62" s="131"/>
      <c r="AF62" s="168"/>
      <c r="AG62" s="21"/>
      <c r="AH62" s="21"/>
      <c r="AI62" s="21"/>
      <c r="AJ62" s="21"/>
      <c r="AK62" s="21"/>
      <c r="AL62" s="21"/>
      <c r="AM62" s="21"/>
      <c r="AN62" s="21"/>
      <c r="AO62" s="131"/>
      <c r="AP62" s="21"/>
      <c r="AQ62" s="21"/>
      <c r="AR62" s="131"/>
      <c r="AS62" s="21"/>
      <c r="AT62" s="21"/>
      <c r="AU62" s="21"/>
      <c r="AV62" s="178"/>
      <c r="AW62" s="162"/>
      <c r="AX62" s="382"/>
      <c r="AY62" s="383"/>
      <c r="AZ62" s="192"/>
    </row>
    <row r="63" spans="3:52" ht="12" customHeight="1">
      <c r="C63" s="166"/>
      <c r="D63" s="350" t="s">
        <v>206</v>
      </c>
      <c r="E63" s="351"/>
      <c r="F63" s="351"/>
      <c r="G63" s="351"/>
      <c r="H63" s="352"/>
      <c r="I63" s="21"/>
      <c r="J63" s="21"/>
      <c r="K63" s="168"/>
      <c r="L63" s="361"/>
      <c r="M63" s="362"/>
      <c r="N63" s="21"/>
      <c r="O63" s="177"/>
      <c r="P63" s="21"/>
      <c r="Q63" s="21"/>
      <c r="R63" s="21"/>
      <c r="S63" s="168"/>
      <c r="T63" s="21"/>
      <c r="U63" s="21"/>
      <c r="V63" s="168"/>
      <c r="W63" s="21"/>
      <c r="X63" s="21"/>
      <c r="Y63" s="21"/>
      <c r="Z63" s="21"/>
      <c r="AA63" s="21"/>
      <c r="AB63" s="21"/>
      <c r="AC63" s="21"/>
      <c r="AD63" s="21"/>
      <c r="AE63" s="131"/>
      <c r="AF63" s="168"/>
      <c r="AG63" s="21"/>
      <c r="AH63" s="21"/>
      <c r="AI63" s="21"/>
      <c r="AJ63" s="21"/>
      <c r="AK63" s="21"/>
      <c r="AL63" s="21"/>
      <c r="AM63" s="21"/>
      <c r="AN63" s="21"/>
      <c r="AO63" s="131"/>
      <c r="AP63" s="21"/>
      <c r="AQ63" s="21"/>
      <c r="AR63" s="131"/>
      <c r="AS63" s="21"/>
      <c r="AT63" s="21"/>
      <c r="AU63" s="21"/>
      <c r="AV63" s="178"/>
      <c r="AW63" s="131"/>
      <c r="AX63" s="382"/>
      <c r="AY63" s="383"/>
      <c r="AZ63" s="169"/>
    </row>
    <row r="64" spans="3:52" ht="12" customHeight="1">
      <c r="C64" s="166"/>
      <c r="D64" s="353"/>
      <c r="E64" s="354"/>
      <c r="F64" s="354"/>
      <c r="G64" s="354"/>
      <c r="H64" s="355"/>
      <c r="I64" s="21"/>
      <c r="J64" s="21"/>
      <c r="K64" s="168"/>
      <c r="L64" s="361"/>
      <c r="M64" s="362"/>
      <c r="N64" s="21"/>
      <c r="O64" s="177"/>
      <c r="P64" s="21"/>
      <c r="Q64" s="21"/>
      <c r="R64" s="21"/>
      <c r="S64" s="168"/>
      <c r="T64" s="21"/>
      <c r="U64" s="21"/>
      <c r="V64" s="168"/>
      <c r="W64" s="21"/>
      <c r="X64" s="21"/>
      <c r="Y64" s="21"/>
      <c r="Z64" s="21"/>
      <c r="AA64" s="21"/>
      <c r="AB64" s="21"/>
      <c r="AC64" s="21"/>
      <c r="AD64" s="21"/>
      <c r="AE64" s="131"/>
      <c r="AF64" s="168"/>
      <c r="AG64" s="21"/>
      <c r="AH64" s="21"/>
      <c r="AI64" s="21"/>
      <c r="AJ64" s="21"/>
      <c r="AK64" s="21"/>
      <c r="AL64" s="21"/>
      <c r="AM64" s="21"/>
      <c r="AN64" s="21"/>
      <c r="AO64" s="131"/>
      <c r="AP64" s="21"/>
      <c r="AQ64" s="21"/>
      <c r="AR64" s="131"/>
      <c r="AS64" s="21"/>
      <c r="AT64" s="21"/>
      <c r="AU64" s="21"/>
      <c r="AV64" s="178"/>
      <c r="AW64" s="131"/>
      <c r="AX64" s="382"/>
      <c r="AY64" s="383"/>
      <c r="AZ64" s="169"/>
    </row>
    <row r="65" spans="3:52" ht="12" customHeight="1">
      <c r="C65" s="166"/>
      <c r="D65" s="353"/>
      <c r="E65" s="354"/>
      <c r="F65" s="354"/>
      <c r="G65" s="354"/>
      <c r="H65" s="355"/>
      <c r="I65" s="195"/>
      <c r="J65" s="21"/>
      <c r="K65" s="180"/>
      <c r="L65" s="361"/>
      <c r="M65" s="362"/>
      <c r="N65" s="181"/>
      <c r="O65" s="182">
        <v>45</v>
      </c>
      <c r="P65" s="21"/>
      <c r="Q65" s="21"/>
      <c r="R65" s="21"/>
      <c r="S65" s="168"/>
      <c r="T65" s="21"/>
      <c r="U65" s="21"/>
      <c r="V65" s="168"/>
      <c r="W65" s="21"/>
      <c r="X65" s="21"/>
      <c r="Y65" s="21"/>
      <c r="Z65" s="21"/>
      <c r="AA65" s="21"/>
      <c r="AB65" s="21"/>
      <c r="AC65" s="21"/>
      <c r="AD65" s="21"/>
      <c r="AE65" s="131"/>
      <c r="AF65" s="168"/>
      <c r="AG65" s="21"/>
      <c r="AH65" s="21"/>
      <c r="AI65" s="21"/>
      <c r="AJ65" s="21"/>
      <c r="AK65" s="21"/>
      <c r="AL65" s="21"/>
      <c r="AM65" s="21"/>
      <c r="AN65" s="21"/>
      <c r="AO65" s="131"/>
      <c r="AP65" s="21"/>
      <c r="AQ65" s="21"/>
      <c r="AR65" s="131"/>
      <c r="AS65" s="21"/>
      <c r="AT65" s="21"/>
      <c r="AU65" s="21"/>
      <c r="AV65" s="178"/>
      <c r="AW65" s="193"/>
      <c r="AX65" s="384"/>
      <c r="AY65" s="385"/>
      <c r="AZ65" s="194"/>
    </row>
    <row r="66" spans="3:52" ht="12" customHeight="1">
      <c r="C66" s="125"/>
      <c r="D66" s="353"/>
      <c r="E66" s="354"/>
      <c r="F66" s="354"/>
      <c r="G66" s="354"/>
      <c r="H66" s="355"/>
      <c r="I66" s="195"/>
      <c r="J66" s="21"/>
      <c r="K66" s="21"/>
      <c r="L66" s="361"/>
      <c r="M66" s="362"/>
      <c r="N66" s="21"/>
      <c r="O66" s="177"/>
      <c r="P66" s="21"/>
      <c r="Q66" s="21"/>
      <c r="R66" s="21"/>
      <c r="S66" s="168"/>
      <c r="T66" s="21"/>
      <c r="U66" s="21"/>
      <c r="V66" s="168"/>
      <c r="W66" s="21"/>
      <c r="X66" s="21"/>
      <c r="Y66" s="21"/>
      <c r="Z66" s="21"/>
      <c r="AA66" s="21"/>
      <c r="AB66" s="21"/>
      <c r="AC66" s="21"/>
      <c r="AD66" s="21"/>
      <c r="AE66" s="131"/>
      <c r="AF66" s="168"/>
      <c r="AG66" s="21"/>
      <c r="AH66" s="21"/>
      <c r="AI66" s="21"/>
      <c r="AJ66" s="21"/>
      <c r="AK66" s="21"/>
      <c r="AL66" s="21"/>
      <c r="AM66" s="21"/>
      <c r="AN66" s="21"/>
      <c r="AO66" s="131"/>
      <c r="AP66" s="21"/>
      <c r="AQ66" s="21"/>
      <c r="AR66" s="131"/>
      <c r="AS66" s="21"/>
      <c r="AT66" s="21"/>
      <c r="AU66" s="21"/>
      <c r="AV66" s="178"/>
      <c r="AW66" s="21"/>
      <c r="AX66" s="125"/>
      <c r="AY66" s="125"/>
      <c r="AZ66" s="21"/>
    </row>
    <row r="67" spans="3:52" ht="12" customHeight="1">
      <c r="C67" s="176"/>
      <c r="D67" s="353"/>
      <c r="E67" s="354"/>
      <c r="F67" s="354"/>
      <c r="G67" s="354"/>
      <c r="H67" s="355"/>
      <c r="I67" s="21"/>
      <c r="J67" s="21"/>
      <c r="K67" s="161"/>
      <c r="L67" s="361"/>
      <c r="M67" s="362"/>
      <c r="N67" s="163"/>
      <c r="O67" s="177"/>
      <c r="P67" s="21"/>
      <c r="Q67" s="21"/>
      <c r="R67" s="21"/>
      <c r="S67" s="168"/>
      <c r="T67" s="21"/>
      <c r="U67" s="21"/>
      <c r="V67" s="168"/>
      <c r="W67" s="21"/>
      <c r="X67" s="21"/>
      <c r="Y67" s="21"/>
      <c r="Z67" s="21"/>
      <c r="AA67" s="21"/>
      <c r="AB67" s="21"/>
      <c r="AC67" s="21"/>
      <c r="AD67" s="21"/>
      <c r="AE67" s="131"/>
      <c r="AF67" s="168"/>
      <c r="AG67" s="21"/>
      <c r="AH67" s="21"/>
      <c r="AI67" s="21"/>
      <c r="AJ67" s="21"/>
      <c r="AK67" s="21"/>
      <c r="AL67" s="21"/>
      <c r="AM67" s="21"/>
      <c r="AN67" s="21"/>
      <c r="AO67" s="131"/>
      <c r="AP67" s="21"/>
      <c r="AQ67" s="21"/>
      <c r="AR67" s="131"/>
      <c r="AS67" s="21"/>
      <c r="AT67" s="21"/>
      <c r="AU67" s="21"/>
      <c r="AV67" s="178"/>
      <c r="AW67" s="162"/>
      <c r="AX67" s="380" t="s">
        <v>220</v>
      </c>
      <c r="AY67" s="381"/>
      <c r="AZ67" s="192"/>
    </row>
    <row r="68" spans="3:52" ht="12" customHeight="1">
      <c r="C68" s="176"/>
      <c r="D68" s="353"/>
      <c r="E68" s="354"/>
      <c r="F68" s="354"/>
      <c r="G68" s="354"/>
      <c r="H68" s="355"/>
      <c r="I68" s="196"/>
      <c r="J68" s="21"/>
      <c r="K68" s="168"/>
      <c r="L68" s="361"/>
      <c r="M68" s="362"/>
      <c r="N68" s="21"/>
      <c r="O68" s="177"/>
      <c r="P68" s="21"/>
      <c r="Q68" s="21"/>
      <c r="R68" s="21"/>
      <c r="S68" s="168"/>
      <c r="T68" s="21"/>
      <c r="U68" s="21"/>
      <c r="V68" s="180"/>
      <c r="W68" s="181"/>
      <c r="X68" s="181"/>
      <c r="Y68" s="181"/>
      <c r="Z68" s="181"/>
      <c r="AA68" s="181"/>
      <c r="AB68" s="181"/>
      <c r="AC68" s="181"/>
      <c r="AD68" s="181"/>
      <c r="AE68" s="185"/>
      <c r="AF68" s="180"/>
      <c r="AG68" s="181"/>
      <c r="AH68" s="181"/>
      <c r="AI68" s="181"/>
      <c r="AJ68" s="181"/>
      <c r="AK68" s="181"/>
      <c r="AL68" s="181"/>
      <c r="AM68" s="181"/>
      <c r="AN68" s="181"/>
      <c r="AO68" s="185"/>
      <c r="AP68" s="21"/>
      <c r="AQ68" s="21"/>
      <c r="AR68" s="131"/>
      <c r="AS68" s="21"/>
      <c r="AT68" s="21"/>
      <c r="AU68" s="21"/>
      <c r="AV68" s="178"/>
      <c r="AW68" s="131"/>
      <c r="AX68" s="382"/>
      <c r="AY68" s="383"/>
      <c r="AZ68" s="169"/>
    </row>
    <row r="69" spans="3:52" ht="12" customHeight="1">
      <c r="C69" s="176"/>
      <c r="D69" s="353"/>
      <c r="E69" s="354"/>
      <c r="F69" s="354"/>
      <c r="G69" s="354"/>
      <c r="H69" s="355"/>
      <c r="I69" s="196"/>
      <c r="J69" s="21"/>
      <c r="K69" s="168"/>
      <c r="L69" s="361"/>
      <c r="M69" s="362"/>
      <c r="N69" s="21"/>
      <c r="O69" s="177"/>
      <c r="P69" s="21"/>
      <c r="Q69" s="21"/>
      <c r="R69" s="21"/>
      <c r="S69" s="168"/>
      <c r="T69" s="21"/>
      <c r="U69" s="21"/>
      <c r="V69" s="21"/>
      <c r="W69" s="21"/>
      <c r="X69" s="21"/>
      <c r="Y69" s="21"/>
      <c r="Z69" s="131"/>
      <c r="AK69" s="168"/>
      <c r="AL69" s="21"/>
      <c r="AM69" s="21"/>
      <c r="AN69" s="21"/>
      <c r="AO69" s="21"/>
      <c r="AP69" s="21"/>
      <c r="AQ69" s="21"/>
      <c r="AR69" s="131"/>
      <c r="AS69" s="21"/>
      <c r="AT69" s="21"/>
      <c r="AU69" s="21"/>
      <c r="AV69" s="178"/>
      <c r="AW69" s="131"/>
      <c r="AX69" s="382"/>
      <c r="AY69" s="383"/>
      <c r="AZ69" s="169"/>
    </row>
    <row r="70" spans="1:52" ht="12" customHeight="1">
      <c r="A70" s="21"/>
      <c r="B70" s="21"/>
      <c r="C70" s="176"/>
      <c r="D70" s="353"/>
      <c r="E70" s="354"/>
      <c r="F70" s="354"/>
      <c r="G70" s="354"/>
      <c r="H70" s="355"/>
      <c r="I70" s="196"/>
      <c r="J70" s="21"/>
      <c r="K70" s="180"/>
      <c r="L70" s="361"/>
      <c r="M70" s="362"/>
      <c r="N70" s="181"/>
      <c r="O70" s="182">
        <v>50</v>
      </c>
      <c r="P70" s="21"/>
      <c r="Q70" s="21"/>
      <c r="R70" s="21"/>
      <c r="S70" s="168"/>
      <c r="T70" s="21"/>
      <c r="U70" s="21"/>
      <c r="V70" s="21"/>
      <c r="W70" s="21"/>
      <c r="X70" s="21"/>
      <c r="Y70" s="21"/>
      <c r="Z70" s="131"/>
      <c r="AK70" s="168"/>
      <c r="AL70" s="21"/>
      <c r="AM70" s="21"/>
      <c r="AN70" s="21"/>
      <c r="AO70" s="21"/>
      <c r="AP70" s="21"/>
      <c r="AQ70" s="21"/>
      <c r="AR70" s="131"/>
      <c r="AS70" s="21"/>
      <c r="AT70" s="21"/>
      <c r="AU70" s="21"/>
      <c r="AV70" s="178"/>
      <c r="AW70" s="193"/>
      <c r="AX70" s="382"/>
      <c r="AY70" s="383"/>
      <c r="AZ70" s="194"/>
    </row>
    <row r="71" spans="1:56" ht="12" customHeight="1">
      <c r="A71" s="157" t="s">
        <v>221</v>
      </c>
      <c r="B71" s="157"/>
      <c r="C71" s="176"/>
      <c r="D71" s="356"/>
      <c r="E71" s="357"/>
      <c r="F71" s="357"/>
      <c r="G71" s="357"/>
      <c r="H71" s="358"/>
      <c r="I71" s="196"/>
      <c r="J71" s="21"/>
      <c r="K71" s="21"/>
      <c r="L71" s="361"/>
      <c r="M71" s="362"/>
      <c r="N71" s="21"/>
      <c r="O71" s="177"/>
      <c r="P71" s="21"/>
      <c r="Q71" s="21"/>
      <c r="R71" s="21"/>
      <c r="S71" s="180"/>
      <c r="T71" s="181"/>
      <c r="U71" s="181"/>
      <c r="V71" s="181"/>
      <c r="W71" s="181"/>
      <c r="X71" s="181"/>
      <c r="Y71" s="181"/>
      <c r="Z71" s="185"/>
      <c r="AK71" s="180"/>
      <c r="AL71" s="181"/>
      <c r="AM71" s="181"/>
      <c r="AN71" s="181"/>
      <c r="AO71" s="181"/>
      <c r="AP71" s="181"/>
      <c r="AQ71" s="181"/>
      <c r="AR71" s="185"/>
      <c r="AS71" s="21"/>
      <c r="AT71" s="21"/>
      <c r="AU71" s="21"/>
      <c r="AV71" s="178"/>
      <c r="AW71" s="21"/>
      <c r="AX71" s="382"/>
      <c r="AY71" s="383"/>
      <c r="AZ71" s="21"/>
      <c r="BA71" s="197" t="s">
        <v>13</v>
      </c>
      <c r="BB71" s="157"/>
      <c r="BC71" s="157"/>
      <c r="BD71" s="157"/>
    </row>
    <row r="72" spans="1:56" ht="12" customHeight="1">
      <c r="A72" s="157"/>
      <c r="B72" s="157"/>
      <c r="C72" s="176"/>
      <c r="D72" s="176"/>
      <c r="E72" s="176"/>
      <c r="F72" s="196"/>
      <c r="G72" s="196"/>
      <c r="H72" s="196"/>
      <c r="I72" s="196"/>
      <c r="J72" s="21"/>
      <c r="K72" s="161"/>
      <c r="L72" s="361"/>
      <c r="M72" s="362"/>
      <c r="N72" s="163"/>
      <c r="O72" s="177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178"/>
      <c r="AW72" s="162"/>
      <c r="AX72" s="382"/>
      <c r="AY72" s="383"/>
      <c r="AZ72" s="192"/>
      <c r="BA72" s="157"/>
      <c r="BB72" s="157"/>
      <c r="BC72" s="157"/>
      <c r="BD72" s="157"/>
    </row>
    <row r="73" spans="1:56" ht="12" customHeight="1">
      <c r="A73" s="157"/>
      <c r="B73" s="157"/>
      <c r="C73" s="176"/>
      <c r="D73" s="176"/>
      <c r="E73" s="176"/>
      <c r="F73" s="196"/>
      <c r="G73" s="196"/>
      <c r="H73" s="196"/>
      <c r="I73" s="196"/>
      <c r="J73" s="21"/>
      <c r="K73" s="168"/>
      <c r="L73" s="361"/>
      <c r="M73" s="362"/>
      <c r="N73" s="21"/>
      <c r="O73" s="177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178"/>
      <c r="AW73" s="131"/>
      <c r="AX73" s="382"/>
      <c r="AY73" s="383"/>
      <c r="AZ73" s="169"/>
      <c r="BA73" s="157"/>
      <c r="BB73" s="157"/>
      <c r="BC73" s="157"/>
      <c r="BD73" s="157"/>
    </row>
    <row r="74" spans="3:52" ht="12" customHeight="1">
      <c r="C74" s="176"/>
      <c r="D74" s="176"/>
      <c r="E74" s="176"/>
      <c r="F74" s="196"/>
      <c r="G74" s="196"/>
      <c r="H74" s="196"/>
      <c r="I74" s="196"/>
      <c r="J74" s="21"/>
      <c r="K74" s="180"/>
      <c r="L74" s="363"/>
      <c r="M74" s="364"/>
      <c r="N74" s="181"/>
      <c r="O74" s="182">
        <v>54</v>
      </c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178"/>
      <c r="AW74" s="193"/>
      <c r="AX74" s="384"/>
      <c r="AY74" s="385"/>
      <c r="AZ74" s="194"/>
    </row>
    <row r="75" spans="3:52" ht="12" customHeight="1">
      <c r="C75" s="176"/>
      <c r="D75" s="176"/>
      <c r="E75" s="176"/>
      <c r="F75" s="196"/>
      <c r="G75" s="196"/>
      <c r="H75" s="196"/>
      <c r="I75" s="196"/>
      <c r="J75" s="21"/>
      <c r="K75" s="160" t="s">
        <v>17</v>
      </c>
      <c r="L75" s="160" t="s">
        <v>17</v>
      </c>
      <c r="M75" s="160" t="s">
        <v>17</v>
      </c>
      <c r="N75" s="160" t="s">
        <v>17</v>
      </c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175" t="s">
        <v>17</v>
      </c>
      <c r="AX75" s="175" t="s">
        <v>17</v>
      </c>
      <c r="AY75" s="175" t="s">
        <v>17</v>
      </c>
      <c r="AZ75" s="175" t="s">
        <v>17</v>
      </c>
    </row>
    <row r="76" spans="3:48" ht="12" customHeight="1" thickBot="1">
      <c r="C76" s="21"/>
      <c r="D76" s="21"/>
      <c r="E76" s="176"/>
      <c r="F76" s="196"/>
      <c r="G76" s="196"/>
      <c r="H76" s="196"/>
      <c r="I76" s="196"/>
      <c r="J76" s="21"/>
      <c r="K76" s="21"/>
      <c r="L76" s="159"/>
      <c r="M76" s="159"/>
      <c r="N76" s="159"/>
      <c r="O76" s="21"/>
      <c r="P76" s="21"/>
      <c r="Q76" s="198"/>
      <c r="R76" s="198"/>
      <c r="S76" s="198"/>
      <c r="T76" s="198"/>
      <c r="U76" s="198"/>
      <c r="V76" s="198"/>
      <c r="W76" s="198"/>
      <c r="X76" s="198"/>
      <c r="Y76" s="198"/>
      <c r="Z76" s="198"/>
      <c r="AA76" s="198"/>
      <c r="AB76" s="198"/>
      <c r="AC76" s="198"/>
      <c r="AD76" s="198"/>
      <c r="AE76" s="198"/>
      <c r="AF76" s="198"/>
      <c r="AG76" s="198"/>
      <c r="AH76" s="198"/>
      <c r="AI76" s="198"/>
      <c r="AJ76" s="198"/>
      <c r="AK76" s="198"/>
      <c r="AL76" s="198"/>
      <c r="AM76" s="198"/>
      <c r="AN76" s="198"/>
      <c r="AO76" s="198"/>
      <c r="AP76" s="198"/>
      <c r="AQ76" s="198"/>
      <c r="AR76" s="198"/>
      <c r="AS76" s="198"/>
      <c r="AT76" s="198"/>
      <c r="AU76" s="21"/>
      <c r="AV76" s="21"/>
    </row>
    <row r="77" spans="3:59" ht="12" customHeight="1">
      <c r="C77" s="21"/>
      <c r="D77" s="350" t="s">
        <v>198</v>
      </c>
      <c r="E77" s="351"/>
      <c r="F77" s="351"/>
      <c r="G77" s="351"/>
      <c r="H77" s="352"/>
      <c r="I77" s="395" t="s">
        <v>222</v>
      </c>
      <c r="J77" s="396"/>
      <c r="K77" s="396"/>
      <c r="L77" s="396"/>
      <c r="M77" s="397"/>
      <c r="N77" s="21"/>
      <c r="O77" s="159"/>
      <c r="P77" s="199">
        <v>1</v>
      </c>
      <c r="Q77" s="168"/>
      <c r="R77" s="131"/>
      <c r="S77" s="21"/>
      <c r="T77" s="168"/>
      <c r="U77" s="21"/>
      <c r="V77" s="21"/>
      <c r="W77" s="131"/>
      <c r="X77" s="21"/>
      <c r="Y77" s="168"/>
      <c r="Z77" s="21"/>
      <c r="AA77" s="21"/>
      <c r="AB77" s="131"/>
      <c r="AC77" s="21"/>
      <c r="AD77" s="168"/>
      <c r="AE77" s="21"/>
      <c r="AF77" s="181"/>
      <c r="AG77" s="185"/>
      <c r="AH77" s="21"/>
      <c r="AI77" s="168"/>
      <c r="AJ77" s="21"/>
      <c r="AK77" s="21"/>
      <c r="AL77" s="131"/>
      <c r="AM77" s="21"/>
      <c r="AN77" s="168"/>
      <c r="AO77" s="21"/>
      <c r="AP77" s="21"/>
      <c r="AQ77" s="131"/>
      <c r="AR77" s="21"/>
      <c r="AS77" s="168"/>
      <c r="AT77" s="131"/>
      <c r="AU77" s="160" t="s">
        <v>17</v>
      </c>
      <c r="AV77" s="21"/>
      <c r="BC77" s="350" t="s">
        <v>198</v>
      </c>
      <c r="BD77" s="351"/>
      <c r="BE77" s="351"/>
      <c r="BF77" s="351"/>
      <c r="BG77" s="352"/>
    </row>
    <row r="78" spans="3:59" ht="12" customHeight="1">
      <c r="C78" s="21"/>
      <c r="D78" s="353"/>
      <c r="E78" s="354"/>
      <c r="F78" s="354"/>
      <c r="G78" s="354"/>
      <c r="H78" s="355"/>
      <c r="I78" s="398"/>
      <c r="J78" s="399"/>
      <c r="K78" s="399"/>
      <c r="L78" s="399"/>
      <c r="M78" s="400"/>
      <c r="N78" s="21"/>
      <c r="O78" s="159"/>
      <c r="P78" s="199">
        <v>2</v>
      </c>
      <c r="Q78" s="372" t="s">
        <v>223</v>
      </c>
      <c r="R78" s="324"/>
      <c r="S78" s="324"/>
      <c r="T78" s="324"/>
      <c r="U78" s="324"/>
      <c r="V78" s="324"/>
      <c r="W78" s="360"/>
      <c r="X78" s="125"/>
      <c r="Y78" s="372" t="s">
        <v>224</v>
      </c>
      <c r="Z78" s="324"/>
      <c r="AA78" s="324"/>
      <c r="AB78" s="360"/>
      <c r="AC78" s="167"/>
      <c r="AD78" s="372" t="s">
        <v>225</v>
      </c>
      <c r="AE78" s="324"/>
      <c r="AF78" s="324"/>
      <c r="AG78" s="360"/>
      <c r="AH78" s="167"/>
      <c r="AI78" s="372" t="s">
        <v>226</v>
      </c>
      <c r="AJ78" s="324"/>
      <c r="AK78" s="324"/>
      <c r="AL78" s="360"/>
      <c r="AM78" s="167"/>
      <c r="AN78" s="372" t="s">
        <v>227</v>
      </c>
      <c r="AO78" s="324"/>
      <c r="AP78" s="324"/>
      <c r="AQ78" s="324"/>
      <c r="AR78" s="324"/>
      <c r="AS78" s="324"/>
      <c r="AT78" s="360"/>
      <c r="AU78" s="160" t="s">
        <v>17</v>
      </c>
      <c r="AV78" s="21"/>
      <c r="AW78" s="158"/>
      <c r="AX78" s="158"/>
      <c r="AY78" s="158"/>
      <c r="AZ78" s="158"/>
      <c r="BA78" s="158"/>
      <c r="BB78" s="158"/>
      <c r="BC78" s="353"/>
      <c r="BD78" s="354"/>
      <c r="BE78" s="354"/>
      <c r="BF78" s="354"/>
      <c r="BG78" s="355"/>
    </row>
    <row r="79" spans="3:59" ht="12" customHeight="1">
      <c r="C79" s="21"/>
      <c r="D79" s="353"/>
      <c r="E79" s="354"/>
      <c r="F79" s="354"/>
      <c r="G79" s="354"/>
      <c r="H79" s="355"/>
      <c r="I79" s="398"/>
      <c r="J79" s="399"/>
      <c r="K79" s="399"/>
      <c r="L79" s="399"/>
      <c r="M79" s="400"/>
      <c r="N79" s="21"/>
      <c r="O79" s="159"/>
      <c r="P79" s="199">
        <v>3</v>
      </c>
      <c r="Q79" s="363"/>
      <c r="R79" s="373"/>
      <c r="S79" s="373"/>
      <c r="T79" s="373"/>
      <c r="U79" s="373"/>
      <c r="V79" s="373"/>
      <c r="W79" s="364"/>
      <c r="X79" s="125"/>
      <c r="Y79" s="363"/>
      <c r="Z79" s="373"/>
      <c r="AA79" s="373"/>
      <c r="AB79" s="364"/>
      <c r="AC79" s="167"/>
      <c r="AD79" s="363"/>
      <c r="AE79" s="373"/>
      <c r="AF79" s="373"/>
      <c r="AG79" s="364"/>
      <c r="AH79" s="167"/>
      <c r="AI79" s="363"/>
      <c r="AJ79" s="373"/>
      <c r="AK79" s="373"/>
      <c r="AL79" s="364"/>
      <c r="AM79" s="167"/>
      <c r="AN79" s="363"/>
      <c r="AO79" s="373"/>
      <c r="AP79" s="373"/>
      <c r="AQ79" s="373"/>
      <c r="AR79" s="373"/>
      <c r="AS79" s="373"/>
      <c r="AT79" s="364"/>
      <c r="AU79" s="160" t="s">
        <v>17</v>
      </c>
      <c r="AV79" s="21"/>
      <c r="AW79" s="158"/>
      <c r="AX79" s="158"/>
      <c r="AY79" s="158"/>
      <c r="AZ79" s="158"/>
      <c r="BA79" s="158"/>
      <c r="BB79" s="158"/>
      <c r="BC79" s="353"/>
      <c r="BD79" s="354"/>
      <c r="BE79" s="354"/>
      <c r="BF79" s="354"/>
      <c r="BG79" s="355"/>
    </row>
    <row r="80" spans="3:59" ht="12" customHeight="1">
      <c r="C80" s="21"/>
      <c r="D80" s="353"/>
      <c r="E80" s="354"/>
      <c r="F80" s="354"/>
      <c r="G80" s="354"/>
      <c r="H80" s="355"/>
      <c r="I80" s="398"/>
      <c r="J80" s="399"/>
      <c r="K80" s="399"/>
      <c r="L80" s="399"/>
      <c r="M80" s="400"/>
      <c r="N80" s="21"/>
      <c r="O80" s="159"/>
      <c r="P80" s="199">
        <v>4</v>
      </c>
      <c r="Q80" s="180"/>
      <c r="R80" s="185"/>
      <c r="S80" s="169"/>
      <c r="T80" s="180"/>
      <c r="U80" s="181"/>
      <c r="V80" s="181"/>
      <c r="W80" s="185"/>
      <c r="X80" s="169"/>
      <c r="Y80" s="180"/>
      <c r="Z80" s="181"/>
      <c r="AA80" s="181"/>
      <c r="AB80" s="185"/>
      <c r="AC80" s="169"/>
      <c r="AD80" s="180"/>
      <c r="AE80" s="181"/>
      <c r="AF80" s="164"/>
      <c r="AG80" s="200"/>
      <c r="AH80" s="169"/>
      <c r="AI80" s="180"/>
      <c r="AJ80" s="181"/>
      <c r="AK80" s="181"/>
      <c r="AL80" s="185"/>
      <c r="AM80" s="169"/>
      <c r="AN80" s="180"/>
      <c r="AO80" s="181"/>
      <c r="AP80" s="181"/>
      <c r="AQ80" s="185"/>
      <c r="AR80" s="169"/>
      <c r="AS80" s="180"/>
      <c r="AT80" s="185"/>
      <c r="AU80" s="201" t="s">
        <v>17</v>
      </c>
      <c r="AV80" s="21"/>
      <c r="AW80" s="158"/>
      <c r="AX80" s="158"/>
      <c r="AY80" s="158"/>
      <c r="AZ80" s="158"/>
      <c r="BA80" s="158"/>
      <c r="BB80" s="158"/>
      <c r="BC80" s="353"/>
      <c r="BD80" s="354"/>
      <c r="BE80" s="354"/>
      <c r="BF80" s="354"/>
      <c r="BG80" s="355"/>
    </row>
    <row r="81" spans="3:59" ht="12" customHeight="1">
      <c r="C81" s="21"/>
      <c r="D81" s="356"/>
      <c r="E81" s="357"/>
      <c r="F81" s="357"/>
      <c r="G81" s="357"/>
      <c r="H81" s="358"/>
      <c r="I81" s="401"/>
      <c r="J81" s="402"/>
      <c r="K81" s="402"/>
      <c r="L81" s="402"/>
      <c r="M81" s="403"/>
      <c r="N81" s="21"/>
      <c r="AF81" s="21"/>
      <c r="AG81" s="21"/>
      <c r="BC81" s="356"/>
      <c r="BD81" s="357"/>
      <c r="BE81" s="357"/>
      <c r="BF81" s="357"/>
      <c r="BG81" s="358"/>
    </row>
    <row r="82" spans="3:15" ht="12" customHeight="1">
      <c r="C82" s="21"/>
      <c r="D82" s="21"/>
      <c r="E82" s="21"/>
      <c r="F82" s="21"/>
      <c r="G82" s="21"/>
      <c r="H82" s="21"/>
      <c r="I82" s="21"/>
      <c r="J82" s="21"/>
      <c r="L82" s="21"/>
      <c r="M82" s="21"/>
      <c r="N82" s="21"/>
      <c r="O82" s="21"/>
    </row>
    <row r="83" spans="3:34" ht="12" customHeight="1">
      <c r="C83" s="21"/>
      <c r="D83" s="21"/>
      <c r="E83" s="21"/>
      <c r="H83" s="21"/>
      <c r="I83" s="21"/>
      <c r="J83" s="21"/>
      <c r="K83" s="21"/>
      <c r="L83" s="21"/>
      <c r="M83" s="21"/>
      <c r="N83" s="21"/>
      <c r="O83" s="21"/>
      <c r="AE83" s="371" t="s">
        <v>228</v>
      </c>
      <c r="AF83" s="371"/>
      <c r="AG83" s="371"/>
      <c r="AH83" s="371"/>
    </row>
    <row r="84" spans="3:34" ht="12" customHeight="1">
      <c r="C84" s="21"/>
      <c r="D84" s="21"/>
      <c r="E84" s="21"/>
      <c r="L84" s="21"/>
      <c r="M84" s="21"/>
      <c r="N84" s="21"/>
      <c r="O84" s="21"/>
      <c r="AE84" s="371"/>
      <c r="AF84" s="371"/>
      <c r="AG84" s="371"/>
      <c r="AH84" s="371"/>
    </row>
    <row r="85" spans="12:34" ht="12" customHeight="1">
      <c r="L85" s="21"/>
      <c r="M85" s="21"/>
      <c r="N85" s="21"/>
      <c r="O85" s="21"/>
      <c r="AE85" s="371"/>
      <c r="AF85" s="371"/>
      <c r="AG85" s="371"/>
      <c r="AH85" s="371"/>
    </row>
    <row r="86" spans="3:34" ht="12" customHeight="1">
      <c r="C86" s="19" t="s">
        <v>229</v>
      </c>
      <c r="L86" s="21"/>
      <c r="M86" s="21"/>
      <c r="N86" s="21"/>
      <c r="AE86" s="371"/>
      <c r="AF86" s="371"/>
      <c r="AG86" s="371"/>
      <c r="AH86" s="371"/>
    </row>
    <row r="87" ht="14.25" customHeight="1">
      <c r="C87" s="202" t="s">
        <v>230</v>
      </c>
    </row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  <row r="1002" ht="12" customHeight="1"/>
    <row r="1003" ht="12" customHeight="1"/>
    <row r="1004" ht="12" customHeight="1"/>
    <row r="1005" ht="12" customHeight="1"/>
    <row r="1006" ht="12" customHeight="1"/>
    <row r="1007" ht="12" customHeight="1"/>
    <row r="1008" ht="12" customHeight="1"/>
    <row r="1009" ht="12" customHeight="1"/>
    <row r="1010" ht="12" customHeight="1"/>
    <row r="1011" ht="12" customHeight="1"/>
    <row r="1012" ht="12" customHeight="1"/>
    <row r="1013" ht="12" customHeight="1"/>
    <row r="1014" ht="12" customHeight="1"/>
    <row r="1015" ht="12" customHeight="1"/>
    <row r="1016" ht="12" customHeight="1"/>
    <row r="1017" ht="12" customHeight="1"/>
    <row r="1018" ht="12" customHeight="1"/>
    <row r="1019" ht="12" customHeight="1"/>
    <row r="1020" ht="12" customHeight="1"/>
    <row r="1021" ht="12" customHeight="1"/>
    <row r="1022" ht="12" customHeight="1"/>
    <row r="1023" ht="12" customHeight="1"/>
    <row r="1024" ht="12" customHeight="1"/>
    <row r="1025" ht="12" customHeight="1"/>
    <row r="1026" ht="12" customHeight="1"/>
    <row r="1027" ht="12" customHeight="1"/>
    <row r="1028" ht="12" customHeight="1"/>
    <row r="1029" ht="12" customHeight="1"/>
    <row r="1030" ht="12" customHeight="1"/>
    <row r="1031" ht="12" customHeight="1"/>
    <row r="1032" ht="12" customHeight="1"/>
    <row r="1033" ht="12" customHeight="1"/>
    <row r="1034" ht="12" customHeight="1"/>
    <row r="1035" ht="12" customHeight="1"/>
    <row r="1036" ht="12" customHeight="1"/>
    <row r="1037" ht="12" customHeight="1"/>
    <row r="1038" ht="12" customHeight="1"/>
    <row r="1039" ht="12" customHeight="1"/>
    <row r="1040" ht="12" customHeight="1"/>
    <row r="1041" ht="12" customHeight="1"/>
    <row r="1042" ht="12" customHeight="1"/>
    <row r="1043" ht="12" customHeight="1"/>
    <row r="1044" ht="12" customHeight="1"/>
    <row r="1045" ht="12" customHeight="1"/>
    <row r="1046" ht="12" customHeight="1"/>
    <row r="1047" ht="12" customHeight="1"/>
    <row r="1048" ht="12" customHeight="1"/>
    <row r="1049" ht="12" customHeight="1"/>
    <row r="1050" ht="12" customHeight="1"/>
    <row r="1051" ht="12" customHeight="1"/>
    <row r="1052" ht="12" customHeight="1"/>
    <row r="1053" ht="12" customHeight="1"/>
    <row r="1054" ht="12" customHeight="1"/>
    <row r="1055" ht="12" customHeight="1"/>
    <row r="1056" ht="12" customHeight="1"/>
    <row r="1057" ht="12" customHeight="1"/>
    <row r="1058" ht="12" customHeight="1"/>
    <row r="1059" ht="12" customHeight="1"/>
    <row r="1060" ht="12" customHeight="1"/>
    <row r="1061" ht="12" customHeight="1"/>
    <row r="1062" ht="12" customHeight="1"/>
    <row r="1063" ht="12" customHeight="1"/>
    <row r="1064" ht="12" customHeight="1"/>
    <row r="1065" ht="12" customHeight="1"/>
    <row r="1066" ht="12" customHeight="1"/>
    <row r="1067" ht="12" customHeight="1"/>
    <row r="1068" ht="12" customHeight="1"/>
    <row r="1069" ht="12" customHeight="1"/>
    <row r="1070" ht="12" customHeight="1"/>
    <row r="1071" ht="12" customHeight="1"/>
    <row r="1072" ht="12" customHeight="1"/>
    <row r="1073" ht="12" customHeight="1"/>
    <row r="1074" ht="12" customHeight="1"/>
    <row r="1075" ht="12" customHeight="1"/>
    <row r="1076" ht="12" customHeight="1"/>
    <row r="1077" ht="12" customHeight="1"/>
    <row r="1078" ht="12" customHeight="1"/>
    <row r="1079" ht="12" customHeight="1"/>
    <row r="1080" ht="12" customHeight="1"/>
    <row r="1081" ht="12" customHeight="1"/>
    <row r="1082" ht="12" customHeight="1"/>
    <row r="1083" ht="12" customHeight="1"/>
    <row r="1084" ht="12" customHeight="1"/>
    <row r="1085" ht="12" customHeight="1"/>
    <row r="1086" ht="12" customHeight="1"/>
    <row r="1087" ht="12" customHeight="1"/>
    <row r="1088" ht="12" customHeight="1"/>
    <row r="1089" ht="12" customHeight="1"/>
    <row r="1090" ht="12" customHeight="1"/>
    <row r="1091" ht="12" customHeight="1"/>
    <row r="1092" ht="12" customHeight="1"/>
    <row r="1093" ht="12" customHeight="1"/>
    <row r="1094" ht="12" customHeight="1"/>
    <row r="1095" ht="12" customHeight="1"/>
    <row r="1096" ht="12" customHeight="1"/>
    <row r="1097" ht="12" customHeight="1"/>
    <row r="1098" ht="12" customHeight="1"/>
    <row r="1099" ht="12" customHeight="1"/>
    <row r="1100" ht="12" customHeight="1"/>
    <row r="1101" ht="12" customHeight="1"/>
    <row r="1102" ht="12" customHeight="1"/>
    <row r="1103" ht="12" customHeight="1"/>
    <row r="1104" ht="12" customHeight="1"/>
    <row r="1105" ht="12" customHeight="1"/>
    <row r="1106" ht="12" customHeight="1"/>
    <row r="1107" ht="12" customHeight="1"/>
    <row r="1108" ht="12" customHeight="1"/>
    <row r="1109" ht="12" customHeight="1"/>
    <row r="1110" ht="12" customHeight="1"/>
    <row r="1111" ht="12" customHeight="1"/>
    <row r="1112" ht="12" customHeight="1"/>
    <row r="1113" ht="12" customHeight="1"/>
    <row r="1114" ht="12" customHeight="1"/>
    <row r="1115" ht="12" customHeight="1"/>
    <row r="1116" ht="12" customHeight="1"/>
    <row r="1117" ht="12" customHeight="1"/>
    <row r="1118" ht="12" customHeight="1"/>
    <row r="1119" ht="12" customHeight="1"/>
    <row r="1120" ht="12" customHeight="1"/>
    <row r="1121" ht="12" customHeight="1"/>
    <row r="1122" ht="12" customHeight="1"/>
    <row r="1123" ht="12" customHeight="1"/>
    <row r="1124" ht="12" customHeight="1"/>
    <row r="1125" ht="12" customHeight="1"/>
    <row r="1126" ht="12" customHeight="1"/>
    <row r="1127" ht="12" customHeight="1"/>
    <row r="1128" ht="12" customHeight="1"/>
    <row r="1129" ht="12" customHeight="1"/>
    <row r="1130" ht="12" customHeight="1"/>
    <row r="1131" ht="12" customHeight="1"/>
    <row r="1132" ht="12" customHeight="1"/>
    <row r="1133" ht="12" customHeight="1"/>
    <row r="1134" ht="12" customHeight="1"/>
    <row r="1135" ht="12" customHeight="1"/>
    <row r="1136" ht="12" customHeight="1"/>
    <row r="1137" ht="12" customHeight="1"/>
    <row r="1138" ht="12" customHeight="1"/>
    <row r="1139" ht="12" customHeight="1"/>
    <row r="1140" ht="12" customHeight="1"/>
    <row r="1141" ht="12" customHeight="1"/>
    <row r="1142" ht="12" customHeight="1"/>
    <row r="1143" ht="12" customHeight="1"/>
    <row r="1144" ht="12" customHeight="1"/>
    <row r="1145" ht="12" customHeight="1"/>
    <row r="1146" ht="12" customHeight="1"/>
    <row r="1147" ht="12" customHeight="1"/>
    <row r="1148" ht="12" customHeight="1"/>
    <row r="1149" ht="12" customHeight="1"/>
    <row r="1150" ht="12" customHeight="1"/>
    <row r="1151" ht="12" customHeight="1"/>
    <row r="1152" ht="12" customHeight="1"/>
    <row r="1153" ht="12" customHeight="1"/>
    <row r="1154" ht="12" customHeight="1"/>
    <row r="1155" ht="12" customHeight="1"/>
    <row r="1156" ht="12" customHeight="1"/>
    <row r="1157" ht="12" customHeight="1"/>
    <row r="1158" ht="12" customHeight="1"/>
    <row r="1159" ht="12" customHeight="1"/>
    <row r="1160" ht="12" customHeight="1"/>
    <row r="1161" ht="12" customHeight="1"/>
    <row r="1162" ht="12" customHeight="1"/>
    <row r="1163" ht="12" customHeight="1"/>
    <row r="1164" ht="12" customHeight="1"/>
    <row r="1165" ht="12" customHeight="1"/>
    <row r="1166" ht="12" customHeight="1"/>
    <row r="1167" ht="12" customHeight="1"/>
    <row r="1168" ht="12" customHeight="1"/>
    <row r="1169" ht="12" customHeight="1"/>
    <row r="1170" ht="12" customHeight="1"/>
    <row r="1171" ht="12" customHeight="1"/>
    <row r="1172" ht="12" customHeight="1"/>
    <row r="1173" ht="12" customHeight="1"/>
    <row r="1174" ht="12" customHeight="1"/>
    <row r="1175" ht="12" customHeight="1"/>
    <row r="1176" ht="12" customHeight="1"/>
    <row r="1177" ht="12" customHeight="1"/>
    <row r="1178" ht="12" customHeight="1"/>
    <row r="1179" ht="12" customHeight="1"/>
    <row r="1180" ht="12" customHeight="1"/>
    <row r="1181" ht="12" customHeight="1"/>
    <row r="1182" ht="12" customHeight="1"/>
    <row r="1183" ht="12" customHeight="1"/>
    <row r="1184" ht="12" customHeight="1"/>
    <row r="1185" ht="12" customHeight="1"/>
    <row r="1186" ht="12" customHeight="1"/>
    <row r="1187" ht="12" customHeight="1"/>
    <row r="1188" ht="12" customHeight="1"/>
    <row r="1189" ht="12" customHeight="1"/>
    <row r="1190" ht="12" customHeight="1"/>
    <row r="1191" ht="12" customHeight="1"/>
    <row r="1192" ht="12" customHeight="1"/>
    <row r="1193" ht="12" customHeight="1"/>
    <row r="1194" ht="12" customHeight="1"/>
    <row r="1195" ht="12" customHeight="1"/>
    <row r="1196" ht="12" customHeight="1"/>
    <row r="1197" ht="12" customHeight="1"/>
    <row r="1198" ht="12" customHeight="1"/>
    <row r="1199" ht="12" customHeight="1"/>
    <row r="1200" ht="12" customHeight="1"/>
    <row r="1201" ht="12" customHeight="1"/>
    <row r="1202" ht="12" customHeight="1"/>
    <row r="1203" ht="12" customHeight="1"/>
    <row r="1204" ht="12" customHeight="1"/>
    <row r="1205" ht="12" customHeight="1"/>
    <row r="1206" ht="12" customHeight="1"/>
    <row r="1207" ht="12" customHeight="1"/>
    <row r="1208" ht="12" customHeight="1"/>
    <row r="1209" ht="12" customHeight="1"/>
    <row r="1210" ht="12" customHeight="1"/>
    <row r="1211" ht="12" customHeight="1"/>
    <row r="1212" ht="12" customHeight="1"/>
    <row r="1213" ht="12" customHeight="1"/>
    <row r="1214" ht="12" customHeight="1"/>
    <row r="1215" ht="12" customHeight="1"/>
    <row r="1216" ht="12" customHeight="1"/>
    <row r="1217" ht="12" customHeight="1"/>
    <row r="1218" ht="12" customHeight="1"/>
    <row r="1219" ht="12" customHeight="1"/>
    <row r="1220" ht="12" customHeight="1"/>
    <row r="1221" ht="12" customHeight="1"/>
    <row r="1222" ht="12" customHeight="1"/>
    <row r="1223" ht="12" customHeight="1"/>
    <row r="1224" ht="12" customHeight="1"/>
    <row r="1225" ht="12" customHeight="1"/>
    <row r="1226" ht="12" customHeight="1"/>
    <row r="1227" ht="12" customHeight="1"/>
    <row r="1228" ht="12" customHeight="1"/>
    <row r="1229" ht="12" customHeight="1"/>
    <row r="1230" ht="12" customHeight="1"/>
    <row r="1231" ht="12" customHeight="1"/>
    <row r="1232" ht="12" customHeight="1"/>
    <row r="1233" ht="12" customHeight="1"/>
    <row r="1234" ht="12" customHeight="1"/>
    <row r="1235" ht="12" customHeight="1"/>
    <row r="1236" ht="12" customHeight="1"/>
    <row r="1237" ht="12" customHeight="1"/>
    <row r="1238" ht="12" customHeight="1"/>
    <row r="1239" ht="12" customHeight="1"/>
    <row r="1240" ht="12" customHeight="1"/>
    <row r="1241" ht="12" customHeight="1"/>
    <row r="1242" ht="12" customHeight="1"/>
    <row r="1243" ht="12" customHeight="1"/>
    <row r="1244" ht="12" customHeight="1"/>
    <row r="1245" ht="12" customHeight="1"/>
    <row r="1246" ht="12" customHeight="1"/>
    <row r="1247" ht="12" customHeight="1"/>
    <row r="1248" ht="12" customHeight="1"/>
    <row r="1249" ht="12" customHeight="1"/>
    <row r="1250" ht="12" customHeight="1"/>
    <row r="1251" ht="12" customHeight="1"/>
    <row r="1252" ht="12" customHeight="1"/>
    <row r="1253" ht="12" customHeight="1"/>
    <row r="1254" ht="12" customHeight="1"/>
    <row r="1255" ht="12" customHeight="1"/>
    <row r="1256" ht="12" customHeight="1"/>
    <row r="1257" ht="12" customHeight="1"/>
    <row r="1258" ht="12" customHeight="1"/>
    <row r="1259" ht="12" customHeight="1"/>
    <row r="1260" ht="12" customHeight="1"/>
    <row r="1261" ht="12" customHeight="1"/>
    <row r="1262" ht="12" customHeight="1"/>
    <row r="1263" ht="12" customHeight="1"/>
    <row r="1264" ht="12" customHeight="1"/>
    <row r="1265" ht="12" customHeight="1"/>
    <row r="1266" ht="12" customHeight="1"/>
    <row r="1267" ht="12" customHeight="1"/>
    <row r="1268" ht="12" customHeight="1"/>
    <row r="1269" ht="12" customHeight="1"/>
    <row r="1270" ht="12" customHeight="1"/>
    <row r="1271" ht="12" customHeight="1"/>
    <row r="1272" ht="12" customHeight="1"/>
    <row r="1273" ht="12" customHeight="1"/>
    <row r="1274" ht="12" customHeight="1"/>
    <row r="1275" ht="12" customHeight="1"/>
    <row r="1276" ht="12" customHeight="1"/>
    <row r="1277" ht="12" customHeight="1"/>
    <row r="1278" ht="12" customHeight="1"/>
    <row r="1279" ht="12" customHeight="1"/>
    <row r="1280" ht="12" customHeight="1"/>
    <row r="1281" ht="12" customHeight="1"/>
    <row r="1282" ht="12" customHeight="1"/>
    <row r="1283" ht="12" customHeight="1"/>
    <row r="1284" ht="12" customHeight="1"/>
    <row r="1285" ht="12" customHeight="1"/>
    <row r="1286" ht="12" customHeight="1"/>
    <row r="1287" ht="12" customHeight="1"/>
    <row r="1288" ht="12" customHeight="1"/>
    <row r="1289" ht="12" customHeight="1"/>
    <row r="1290" ht="12" customHeight="1"/>
    <row r="1291" ht="12" customHeight="1"/>
    <row r="1292" ht="12" customHeight="1"/>
    <row r="1293" ht="12" customHeight="1"/>
    <row r="1294" ht="12" customHeight="1"/>
    <row r="1295" ht="12" customHeight="1"/>
    <row r="1296" ht="12" customHeight="1"/>
    <row r="1297" ht="12" customHeight="1"/>
    <row r="1298" ht="12" customHeight="1"/>
    <row r="1299" ht="12" customHeight="1"/>
    <row r="1300" ht="12" customHeight="1"/>
    <row r="1301" ht="12" customHeight="1"/>
    <row r="1302" ht="12" customHeight="1"/>
    <row r="1303" ht="12" customHeight="1"/>
    <row r="1304" ht="12" customHeight="1"/>
    <row r="1305" ht="12" customHeight="1"/>
    <row r="1306" ht="12" customHeight="1"/>
    <row r="1307" ht="12" customHeight="1"/>
    <row r="1308" ht="12" customHeight="1"/>
    <row r="1309" ht="12" customHeight="1"/>
    <row r="1310" ht="12" customHeight="1"/>
    <row r="1311" ht="12" customHeight="1"/>
    <row r="1312" ht="12" customHeight="1"/>
    <row r="1313" ht="12" customHeight="1"/>
    <row r="1314" ht="12" customHeight="1"/>
    <row r="1315" ht="12" customHeight="1"/>
    <row r="1316" ht="12" customHeight="1"/>
    <row r="1317" ht="12" customHeight="1"/>
    <row r="1318" ht="12" customHeight="1"/>
    <row r="1319" ht="12" customHeight="1"/>
    <row r="1320" ht="12" customHeight="1"/>
    <row r="1321" ht="12" customHeight="1"/>
    <row r="1322" ht="12" customHeight="1"/>
    <row r="1323" ht="12" customHeight="1"/>
    <row r="1324" ht="12" customHeight="1"/>
    <row r="1325" ht="12" customHeight="1"/>
    <row r="1326" ht="12" customHeight="1"/>
    <row r="1327" ht="12" customHeight="1"/>
    <row r="1328" ht="12" customHeight="1"/>
    <row r="1329" ht="12" customHeight="1"/>
    <row r="1330" ht="12" customHeight="1"/>
    <row r="1331" ht="12" customHeight="1"/>
    <row r="1332" ht="12" customHeight="1"/>
    <row r="1333" ht="12" customHeight="1"/>
    <row r="1334" ht="12" customHeight="1"/>
    <row r="1335" ht="12" customHeight="1"/>
    <row r="1336" ht="12" customHeight="1"/>
    <row r="1337" ht="12" customHeight="1"/>
    <row r="1338" ht="12" customHeight="1"/>
    <row r="1339" ht="12" customHeight="1"/>
    <row r="1340" ht="12" customHeight="1"/>
    <row r="1341" ht="12" customHeight="1"/>
    <row r="1342" ht="12" customHeight="1"/>
    <row r="1343" ht="12" customHeight="1"/>
    <row r="1344" ht="12" customHeight="1"/>
    <row r="1345" ht="12" customHeight="1"/>
    <row r="1346" ht="12" customHeight="1"/>
    <row r="1347" ht="12" customHeight="1"/>
    <row r="1348" ht="12" customHeight="1"/>
    <row r="1349" ht="12" customHeight="1"/>
    <row r="1350" ht="12" customHeight="1"/>
    <row r="1351" ht="12" customHeight="1"/>
    <row r="1352" ht="12" customHeight="1"/>
    <row r="1353" ht="12" customHeight="1"/>
    <row r="1354" ht="12" customHeight="1"/>
    <row r="1355" ht="12" customHeight="1"/>
    <row r="1356" ht="12" customHeight="1"/>
    <row r="1357" ht="12" customHeight="1"/>
    <row r="1358" ht="12" customHeight="1"/>
    <row r="1359" ht="12" customHeight="1"/>
    <row r="1360" ht="12" customHeight="1"/>
    <row r="1361" ht="12" customHeight="1"/>
    <row r="1362" ht="12" customHeight="1"/>
    <row r="1363" ht="12" customHeight="1"/>
    <row r="1364" ht="12" customHeight="1"/>
    <row r="1365" ht="12" customHeight="1"/>
    <row r="1366" ht="12" customHeight="1"/>
    <row r="1367" ht="12" customHeight="1"/>
    <row r="1368" ht="12" customHeight="1"/>
    <row r="1369" ht="12" customHeight="1"/>
    <row r="1370" ht="12" customHeight="1"/>
    <row r="1371" ht="12" customHeight="1"/>
    <row r="1372" ht="12" customHeight="1"/>
    <row r="1373" ht="12" customHeight="1"/>
    <row r="1374" ht="12" customHeight="1"/>
    <row r="1375" ht="12" customHeight="1"/>
    <row r="1376" ht="12" customHeight="1"/>
    <row r="1377" ht="12" customHeight="1"/>
    <row r="1378" ht="12" customHeight="1"/>
    <row r="1379" ht="12" customHeight="1"/>
    <row r="1380" ht="12" customHeight="1"/>
    <row r="1381" ht="12" customHeight="1"/>
    <row r="1382" ht="12" customHeight="1"/>
    <row r="1383" ht="12" customHeight="1"/>
    <row r="1384" ht="12" customHeight="1"/>
    <row r="1385" ht="12" customHeight="1"/>
    <row r="1386" ht="12" customHeight="1"/>
    <row r="1387" ht="12" customHeight="1"/>
    <row r="1388" ht="12" customHeight="1"/>
    <row r="1389" ht="12" customHeight="1"/>
    <row r="1390" ht="12" customHeight="1"/>
    <row r="1391" ht="12" customHeight="1"/>
    <row r="1392" ht="12" customHeight="1"/>
    <row r="1393" ht="12" customHeight="1"/>
    <row r="1394" ht="12" customHeight="1"/>
    <row r="1395" ht="12" customHeight="1"/>
    <row r="1396" ht="12" customHeight="1"/>
    <row r="1397" ht="12" customHeight="1"/>
    <row r="1398" ht="12" customHeight="1"/>
    <row r="1399" ht="12" customHeight="1"/>
    <row r="1400" ht="12" customHeight="1"/>
    <row r="1401" ht="12" customHeight="1"/>
    <row r="1402" ht="12" customHeight="1"/>
    <row r="1403" ht="12" customHeight="1"/>
    <row r="1404" ht="12" customHeight="1"/>
    <row r="1405" ht="12" customHeight="1"/>
    <row r="1406" ht="12" customHeight="1"/>
    <row r="1407" ht="12" customHeight="1"/>
    <row r="1408" ht="12" customHeight="1"/>
    <row r="1409" ht="12" customHeight="1"/>
    <row r="1410" ht="12" customHeight="1"/>
    <row r="1411" ht="12" customHeight="1"/>
    <row r="1412" ht="12" customHeight="1"/>
    <row r="1413" ht="12" customHeight="1"/>
    <row r="1414" ht="12" customHeight="1"/>
    <row r="1415" ht="12" customHeight="1"/>
    <row r="1416" ht="12" customHeight="1"/>
    <row r="1417" ht="12" customHeight="1"/>
    <row r="1418" ht="12" customHeight="1"/>
    <row r="1419" ht="12" customHeight="1"/>
    <row r="1420" ht="12" customHeight="1"/>
    <row r="1421" ht="12" customHeight="1"/>
    <row r="1422" ht="12" customHeight="1"/>
    <row r="1423" ht="12" customHeight="1"/>
  </sheetData>
  <sheetProtection/>
  <mergeCells count="36">
    <mergeCell ref="AE83:AH86"/>
    <mergeCell ref="D63:H71"/>
    <mergeCell ref="AX67:AY74"/>
    <mergeCell ref="D77:H81"/>
    <mergeCell ref="I77:M81"/>
    <mergeCell ref="BC77:BG81"/>
    <mergeCell ref="Q78:W79"/>
    <mergeCell ref="Y78:AB79"/>
    <mergeCell ref="AD78:AG79"/>
    <mergeCell ref="AI78:AL79"/>
    <mergeCell ref="AN78:AT79"/>
    <mergeCell ref="L37:M40"/>
    <mergeCell ref="AX37:AY45"/>
    <mergeCell ref="L42:M50"/>
    <mergeCell ref="D47:G50"/>
    <mergeCell ref="AX47:AY55"/>
    <mergeCell ref="Y18:AG19"/>
    <mergeCell ref="AI18:AL19"/>
    <mergeCell ref="AN18:AT19"/>
    <mergeCell ref="BD47:BG50"/>
    <mergeCell ref="L52:M60"/>
    <mergeCell ref="AX57:AY65"/>
    <mergeCell ref="AA60:AJ60"/>
    <mergeCell ref="L62:M74"/>
    <mergeCell ref="L23:M30"/>
    <mergeCell ref="AX23:AY25"/>
    <mergeCell ref="D26:H34"/>
    <mergeCell ref="AX27:AY35"/>
    <mergeCell ref="AA30:AJ30"/>
    <mergeCell ref="L32:M35"/>
    <mergeCell ref="T2:AT2"/>
    <mergeCell ref="I7:BG7"/>
    <mergeCell ref="AD11:AG14"/>
    <mergeCell ref="D15:H19"/>
    <mergeCell ref="BC15:BG19"/>
    <mergeCell ref="Q18:W19"/>
  </mergeCells>
  <printOptions/>
  <pageMargins left="0.3937007874015748" right="0.1968503937007874" top="0.31496062992125984" bottom="0.31496062992125984" header="0.1968503937007874" footer="0.11811023622047245"/>
  <pageSetup horizontalDpi="600" verticalDpi="6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小賀坂</dc:creator>
  <cp:keywords/>
  <dc:description/>
  <cp:lastModifiedBy>PCDATA119</cp:lastModifiedBy>
  <cp:lastPrinted>2014-11-24T08:24:26Z</cp:lastPrinted>
  <dcterms:created xsi:type="dcterms:W3CDTF">2001-05-01T14:15:17Z</dcterms:created>
  <dcterms:modified xsi:type="dcterms:W3CDTF">2014-12-05T15:49:29Z</dcterms:modified>
  <cp:category/>
  <cp:version/>
  <cp:contentType/>
  <cp:contentStatus/>
</cp:coreProperties>
</file>